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1340" windowHeight="6795" activeTab="0"/>
  </bookViews>
  <sheets>
    <sheet name="ORÇAMENTO" sheetId="1" r:id="rId1"/>
  </sheets>
  <definedNames>
    <definedName name="_xlnm.Print_Area" localSheetId="0">'ORÇAMENTO'!$A$1:$H$57</definedName>
    <definedName name="_xlnm.Print_Titles" localSheetId="0">'ORÇAMENTO'!$8:$10</definedName>
  </definedNames>
  <calcPr fullCalcOnLoad="1"/>
</workbook>
</file>

<file path=xl/sharedStrings.xml><?xml version="1.0" encoding="utf-8"?>
<sst xmlns="http://schemas.openxmlformats.org/spreadsheetml/2006/main" count="88" uniqueCount="67">
  <si>
    <t>TOTAL</t>
  </si>
  <si>
    <t>DESCRIÇÃO</t>
  </si>
  <si>
    <t>ITEM</t>
  </si>
  <si>
    <t xml:space="preserve"> P L A N I L H A   O R Ç A M E N T Á R I A </t>
  </si>
  <si>
    <t>1.1</t>
  </si>
  <si>
    <t>1.2</t>
  </si>
  <si>
    <t>2.1</t>
  </si>
  <si>
    <t>2.3</t>
  </si>
  <si>
    <t>2.4</t>
  </si>
  <si>
    <t>2.5</t>
  </si>
  <si>
    <t>SINAPI</t>
  </si>
  <si>
    <t>SERVIÇOS INICIAIS</t>
  </si>
  <si>
    <t>M2</t>
  </si>
  <si>
    <t>M</t>
  </si>
  <si>
    <t>(Cód.)</t>
  </si>
  <si>
    <t>(Mat. + M.O.)</t>
  </si>
  <si>
    <t>OBS: B.D.I. já incorporado nos valores orçados.</t>
  </si>
  <si>
    <t>TOTAL DO ITEM</t>
  </si>
  <si>
    <t>TOTAL DO ORÇAMENTO</t>
  </si>
  <si>
    <t>3.1</t>
  </si>
  <si>
    <t>3.2</t>
  </si>
  <si>
    <t xml:space="preserve">84212 </t>
  </si>
  <si>
    <t>Pintura da quadra com tinta epoxi, cores variadas - 02 demãos.</t>
  </si>
  <si>
    <t>79460</t>
  </si>
  <si>
    <t xml:space="preserve">41595 </t>
  </si>
  <si>
    <t>Demarcação das quadras de futsal e volei com tinta especifica  - faixas de 5cm de largura.</t>
  </si>
  <si>
    <t xml:space="preserve">85662 </t>
  </si>
  <si>
    <t>Armação em tela de aço soldada nervurada Ø4,2, malha 15x15, inclusive espaçadores emtalicos e barras de tranferencia.</t>
  </si>
  <si>
    <t>O R Ç A M E N T O  G L O B A L</t>
  </si>
  <si>
    <t>REFORMA DA QUADRA DE ESPORTES</t>
  </si>
  <si>
    <t>Regularização do piso com pó de brita</t>
  </si>
  <si>
    <t>Forma de madeira para o ataque lateral da quadra</t>
  </si>
  <si>
    <t>92270</t>
  </si>
  <si>
    <t>1.3</t>
  </si>
  <si>
    <t>Fornecimento e colocação de duas camadas de lona plástica considerando 5% de transpasse</t>
  </si>
  <si>
    <t>68053</t>
  </si>
  <si>
    <t>Piso em concreto usinado, Fck = 25Mpa, e=8cm, juntas serradas 2,0x2,0m seladas com mastique, incl., polimento mecânico.</t>
  </si>
  <si>
    <t>3.3</t>
  </si>
  <si>
    <t xml:space="preserve"> 73872/001</t>
  </si>
  <si>
    <t xml:space="preserve">RT Engª Luciana Pollo Gaspary </t>
  </si>
  <si>
    <r>
      <t xml:space="preserve">IDENTIFICAÇÃO: </t>
    </r>
    <r>
      <rPr>
        <sz val="12"/>
        <rFont val="Cambria"/>
        <family val="1"/>
      </rPr>
      <t xml:space="preserve">Reforma do piso da quadra de esportes </t>
    </r>
  </si>
  <si>
    <r>
      <t>- ÁREA DA QUADRA:</t>
    </r>
    <r>
      <rPr>
        <sz val="12"/>
        <rFont val="Cambria"/>
        <family val="1"/>
      </rPr>
      <t xml:space="preserve"> 956,45m².</t>
    </r>
  </si>
  <si>
    <r>
      <t>PROPRIETÁRIO:</t>
    </r>
    <r>
      <rPr>
        <sz val="12"/>
        <rFont val="Cambria"/>
        <family val="1"/>
      </rPr>
      <t xml:space="preserve"> Municipio Selbach - Prefeitura Municipal.</t>
    </r>
  </si>
  <si>
    <r>
      <t>- BASE SINAPI:</t>
    </r>
    <r>
      <rPr>
        <sz val="12"/>
        <rFont val="Cambria"/>
        <family val="1"/>
      </rPr>
      <t xml:space="preserve"> Dezembro / 2016.</t>
    </r>
  </si>
  <si>
    <r>
      <t>ENDEREÇO:</t>
    </r>
    <r>
      <rPr>
        <sz val="12"/>
        <rFont val="Cambria"/>
        <family val="1"/>
      </rPr>
      <t xml:space="preserve"> Avenida Jacuí, esquina com a Rua Boa Esperança</t>
    </r>
  </si>
  <si>
    <r>
      <t>- BDI CONSIDERADO:</t>
    </r>
    <r>
      <rPr>
        <sz val="12"/>
        <rFont val="Cambria"/>
        <family val="1"/>
      </rPr>
      <t xml:space="preserve"> 20,00%.</t>
    </r>
  </si>
  <si>
    <t>Valor</t>
  </si>
  <si>
    <t>Material</t>
  </si>
  <si>
    <t>Mão-de-obra</t>
  </si>
  <si>
    <t>Quant.</t>
  </si>
  <si>
    <t>Un.</t>
  </si>
  <si>
    <t>m³</t>
  </si>
  <si>
    <t>m²</t>
  </si>
  <si>
    <t>Pesq.Merc.</t>
  </si>
  <si>
    <t>Proteção e impermeabilização do piso com pintura com  resina epoxi - isento de solventes</t>
  </si>
  <si>
    <t>m</t>
  </si>
  <si>
    <t>74121/001</t>
  </si>
  <si>
    <t>Demarcação das quadras esportivas com tinta epóxi isente de solventes em linha de espessura de 8,00cm; (Fustsal e volei)</t>
  </si>
  <si>
    <t>PISO POLIDO PISTA DE SKATE</t>
  </si>
  <si>
    <t>72136*</t>
  </si>
  <si>
    <t>OBS: No ítem 2.1 não foi considerado todo o valor do mesmo, pois foi retirado as juntas de dilatação que estavam inclusas e aberto um novo item.</t>
  </si>
  <si>
    <t>Lixamento e aspiração para aumentar a porosidade da superfície (fresamento eletromecânico da superfície)</t>
  </si>
  <si>
    <t xml:space="preserve">Selamento das juntas de dilantação com selante a base de poliuretano </t>
  </si>
  <si>
    <t>OBS: Valores com base na tabela "SINAPI" do mês de dezembro/2016 e pesquisa de mercado (Pesq.Merc)</t>
  </si>
  <si>
    <t>Selbach 15 de fevereiro de 2017.</t>
  </si>
  <si>
    <t>Prefeit Municipal em Exercício</t>
  </si>
  <si>
    <t>Stelamaris Gobbi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</si>
</sst>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#,##0.0000_);\(#,##0.0000\)"/>
    <numFmt numFmtId="175" formatCode="_(* #,##0.0000_);_(* \(#,##0.0000\);_(* &quot;-&quot;??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[$-416]dddd\,\ d&quot; de &quot;mmmm&quot; de &quot;yyyy"/>
    <numFmt numFmtId="183" formatCode="[$-F800]dddd\,\ mmmm\ dd\,\ yyyy"/>
    <numFmt numFmtId="184" formatCode="[$€-2]\ #,##0.00_);[Red]\([$€-2]\ #,##0.00\)"/>
    <numFmt numFmtId="185" formatCode="0.0000"/>
    <numFmt numFmtId="186" formatCode="0.0%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00%"/>
    <numFmt numFmtId="191" formatCode="_-* #,##0.00\ _D_M_-;\-* #,##0.00\ _D_M_-;_-* &quot;-&quot;??\ _D_M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9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9"/>
      <color indexed="8"/>
      <name val="Cambria"/>
      <family val="1"/>
    </font>
    <font>
      <b/>
      <u val="single"/>
      <sz val="10"/>
      <color indexed="8"/>
      <name val="Cambria"/>
      <family val="1"/>
    </font>
    <font>
      <sz val="8"/>
      <name val="Cambria"/>
      <family val="1"/>
    </font>
    <font>
      <sz val="12"/>
      <color indexed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b/>
      <u val="single"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71" fontId="21" fillId="0" borderId="0" xfId="62" applyFont="1" applyAlignment="1" applyProtection="1">
      <alignment vertical="center"/>
      <protection/>
    </xf>
    <xf numFmtId="170" fontId="21" fillId="0" borderId="0" xfId="47" applyFont="1" applyAlignment="1" applyProtection="1">
      <alignment vertical="center"/>
      <protection/>
    </xf>
    <xf numFmtId="171" fontId="21" fillId="0" borderId="0" xfId="62" applyFont="1" applyAlignment="1">
      <alignment vertical="center"/>
    </xf>
    <xf numFmtId="49" fontId="21" fillId="0" borderId="0" xfId="62" applyNumberFormat="1" applyFont="1" applyAlignment="1" applyProtection="1">
      <alignment vertical="center"/>
      <protection locked="0"/>
    </xf>
    <xf numFmtId="49" fontId="21" fillId="0" borderId="0" xfId="62" applyNumberFormat="1" applyFont="1" applyAlignment="1" applyProtection="1">
      <alignment vertical="center" wrapText="1"/>
      <protection locked="0"/>
    </xf>
    <xf numFmtId="171" fontId="3" fillId="0" borderId="0" xfId="62" applyFont="1" applyAlignment="1" applyProtection="1">
      <alignment/>
      <protection/>
    </xf>
    <xf numFmtId="170" fontId="3" fillId="0" borderId="0" xfId="47" applyFont="1" applyAlignment="1" applyProtection="1">
      <alignment/>
      <protection/>
    </xf>
    <xf numFmtId="171" fontId="3" fillId="0" borderId="0" xfId="62" applyFont="1" applyAlignment="1">
      <alignment/>
    </xf>
    <xf numFmtId="49" fontId="23" fillId="33" borderId="0" xfId="62" applyNumberFormat="1" applyFont="1" applyFill="1" applyBorder="1" applyAlignment="1" applyProtection="1" quotePrefix="1">
      <alignment vertical="center"/>
      <protection locked="0"/>
    </xf>
    <xf numFmtId="171" fontId="23" fillId="0" borderId="0" xfId="62" applyFont="1" applyBorder="1" applyAlignment="1" applyProtection="1">
      <alignment vertical="center"/>
      <protection/>
    </xf>
    <xf numFmtId="171" fontId="23" fillId="0" borderId="0" xfId="62" applyFont="1" applyBorder="1" applyAlignment="1" applyProtection="1">
      <alignment vertical="center" wrapText="1"/>
      <protection/>
    </xf>
    <xf numFmtId="171" fontId="3" fillId="0" borderId="0" xfId="62" applyFont="1" applyBorder="1" applyAlignment="1" applyProtection="1">
      <alignment/>
      <protection/>
    </xf>
    <xf numFmtId="170" fontId="3" fillId="0" borderId="0" xfId="47" applyFont="1" applyBorder="1" applyAlignment="1" applyProtection="1">
      <alignment/>
      <protection/>
    </xf>
    <xf numFmtId="171" fontId="3" fillId="0" borderId="0" xfId="62" applyFont="1" applyBorder="1" applyAlignment="1">
      <alignment/>
    </xf>
    <xf numFmtId="49" fontId="24" fillId="33" borderId="10" xfId="62" applyNumberFormat="1" applyFont="1" applyFill="1" applyBorder="1" applyAlignment="1" applyProtection="1">
      <alignment horizontal="center" vertical="center" wrapText="1"/>
      <protection/>
    </xf>
    <xf numFmtId="49" fontId="24" fillId="33" borderId="11" xfId="62" applyNumberFormat="1" applyFont="1" applyFill="1" applyBorder="1" applyAlignment="1" applyProtection="1">
      <alignment horizontal="center" vertical="center"/>
      <protection/>
    </xf>
    <xf numFmtId="49" fontId="24" fillId="33" borderId="12" xfId="62" applyNumberFormat="1" applyFont="1" applyFill="1" applyBorder="1" applyAlignment="1" applyProtection="1">
      <alignment horizontal="center" vertical="center" wrapText="1"/>
      <protection/>
    </xf>
    <xf numFmtId="49" fontId="24" fillId="33" borderId="12" xfId="62" applyNumberFormat="1" applyFont="1" applyFill="1" applyBorder="1" applyAlignment="1" applyProtection="1">
      <alignment horizontal="center" vertical="center"/>
      <protection/>
    </xf>
    <xf numFmtId="49" fontId="24" fillId="33" borderId="13" xfId="62" applyNumberFormat="1" applyFont="1" applyFill="1" applyBorder="1" applyAlignment="1" applyProtection="1">
      <alignment horizontal="center" vertical="center"/>
      <protection/>
    </xf>
    <xf numFmtId="0" fontId="24" fillId="33" borderId="14" xfId="62" applyNumberFormat="1" applyFont="1" applyFill="1" applyBorder="1" applyAlignment="1" applyProtection="1">
      <alignment horizontal="center" vertical="center"/>
      <protection/>
    </xf>
    <xf numFmtId="49" fontId="24" fillId="33" borderId="15" xfId="62" applyNumberFormat="1" applyFont="1" applyFill="1" applyBorder="1" applyAlignment="1" applyProtection="1">
      <alignment horizontal="left" vertical="center" wrapText="1"/>
      <protection/>
    </xf>
    <xf numFmtId="2" fontId="25" fillId="33" borderId="15" xfId="62" applyNumberFormat="1" applyFont="1" applyFill="1" applyBorder="1" applyAlignment="1" applyProtection="1">
      <alignment horizontal="center" vertical="center"/>
      <protection/>
    </xf>
    <xf numFmtId="49" fontId="25" fillId="33" borderId="15" xfId="62" applyNumberFormat="1" applyFont="1" applyFill="1" applyBorder="1" applyAlignment="1" applyProtection="1">
      <alignment horizontal="center" vertical="center"/>
      <protection/>
    </xf>
    <xf numFmtId="49" fontId="25" fillId="33" borderId="15" xfId="62" applyNumberFormat="1" applyFont="1" applyFill="1" applyBorder="1" applyAlignment="1" applyProtection="1">
      <alignment horizontal="center" vertical="center" wrapText="1"/>
      <protection/>
    </xf>
    <xf numFmtId="170" fontId="25" fillId="33" borderId="15" xfId="47" applyFont="1" applyFill="1" applyBorder="1" applyAlignment="1" applyProtection="1">
      <alignment vertical="center"/>
      <protection/>
    </xf>
    <xf numFmtId="170" fontId="24" fillId="33" borderId="16" xfId="47" applyFont="1" applyFill="1" applyBorder="1" applyAlignment="1" applyProtection="1">
      <alignment vertical="center"/>
      <protection/>
    </xf>
    <xf numFmtId="171" fontId="25" fillId="0" borderId="0" xfId="62" applyFont="1" applyAlignment="1" applyProtection="1">
      <alignment/>
      <protection/>
    </xf>
    <xf numFmtId="170" fontId="25" fillId="0" borderId="0" xfId="47" applyFont="1" applyAlignment="1" applyProtection="1">
      <alignment/>
      <protection/>
    </xf>
    <xf numFmtId="171" fontId="25" fillId="0" borderId="0" xfId="62" applyFont="1" applyAlignment="1">
      <alignment/>
    </xf>
    <xf numFmtId="170" fontId="22" fillId="33" borderId="15" xfId="47" applyFont="1" applyFill="1" applyBorder="1" applyAlignment="1" applyProtection="1">
      <alignment vertical="center"/>
      <protection locked="0"/>
    </xf>
    <xf numFmtId="170" fontId="26" fillId="33" borderId="16" xfId="47" applyFont="1" applyFill="1" applyBorder="1" applyAlignment="1" applyProtection="1">
      <alignment vertical="center"/>
      <protection/>
    </xf>
    <xf numFmtId="170" fontId="22" fillId="33" borderId="15" xfId="47" applyFont="1" applyFill="1" applyBorder="1" applyAlignment="1" applyProtection="1">
      <alignment vertical="center"/>
      <protection/>
    </xf>
    <xf numFmtId="170" fontId="22" fillId="33" borderId="16" xfId="47" applyFont="1" applyFill="1" applyBorder="1" applyAlignment="1" applyProtection="1">
      <alignment vertical="center"/>
      <protection/>
    </xf>
    <xf numFmtId="170" fontId="26" fillId="33" borderId="15" xfId="47" applyFont="1" applyFill="1" applyBorder="1" applyAlignment="1" applyProtection="1">
      <alignment vertical="center"/>
      <protection/>
    </xf>
    <xf numFmtId="49" fontId="28" fillId="33" borderId="0" xfId="47" applyNumberFormat="1" applyFont="1" applyFill="1" applyBorder="1" applyAlignment="1" applyProtection="1">
      <alignment vertical="center"/>
      <protection locked="0"/>
    </xf>
    <xf numFmtId="49" fontId="29" fillId="33" borderId="0" xfId="47" applyNumberFormat="1" applyFont="1" applyFill="1" applyBorder="1" applyAlignment="1" applyProtection="1">
      <alignment vertical="center"/>
      <protection locked="0"/>
    </xf>
    <xf numFmtId="171" fontId="28" fillId="0" borderId="0" xfId="62" applyFont="1" applyBorder="1" applyAlignment="1" applyProtection="1">
      <alignment/>
      <protection/>
    </xf>
    <xf numFmtId="170" fontId="28" fillId="0" borderId="0" xfId="47" applyFont="1" applyBorder="1" applyAlignment="1" applyProtection="1">
      <alignment/>
      <protection/>
    </xf>
    <xf numFmtId="171" fontId="28" fillId="0" borderId="0" xfId="62" applyFont="1" applyBorder="1" applyAlignment="1">
      <alignment/>
    </xf>
    <xf numFmtId="0" fontId="30" fillId="0" borderId="0" xfId="0" applyFont="1" applyBorder="1" applyAlignment="1" applyProtection="1">
      <alignment horizontal="left" vertical="center"/>
      <protection locked="0"/>
    </xf>
    <xf numFmtId="2" fontId="31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49" fontId="56" fillId="0" borderId="0" xfId="62" applyNumberFormat="1" applyFont="1" applyBorder="1" applyAlignment="1" applyProtection="1">
      <alignment horizontal="center"/>
      <protection locked="0"/>
    </xf>
    <xf numFmtId="49" fontId="33" fillId="33" borderId="0" xfId="62" applyNumberFormat="1" applyFont="1" applyFill="1" applyBorder="1" applyAlignment="1" applyProtection="1">
      <alignment vertical="center"/>
      <protection locked="0"/>
    </xf>
    <xf numFmtId="2" fontId="34" fillId="33" borderId="0" xfId="62" applyNumberFormat="1" applyFont="1" applyFill="1" applyBorder="1" applyAlignment="1" applyProtection="1">
      <alignment vertical="center"/>
      <protection locked="0"/>
    </xf>
    <xf numFmtId="10" fontId="34" fillId="33" borderId="0" xfId="51" applyNumberFormat="1" applyFont="1" applyFill="1" applyBorder="1" applyAlignment="1" applyProtection="1">
      <alignment horizontal="center" vertical="center"/>
      <protection locked="0"/>
    </xf>
    <xf numFmtId="171" fontId="3" fillId="33" borderId="0" xfId="62" applyFont="1" applyFill="1" applyBorder="1" applyAlignment="1" applyProtection="1">
      <alignment/>
      <protection/>
    </xf>
    <xf numFmtId="170" fontId="3" fillId="33" borderId="0" xfId="47" applyFont="1" applyFill="1" applyBorder="1" applyAlignment="1" applyProtection="1">
      <alignment/>
      <protection/>
    </xf>
    <xf numFmtId="10" fontId="34" fillId="33" borderId="0" xfId="51" applyNumberFormat="1" applyFont="1" applyFill="1" applyBorder="1" applyAlignment="1" applyProtection="1">
      <alignment horizontal="center" vertical="center"/>
      <protection/>
    </xf>
    <xf numFmtId="49" fontId="57" fillId="0" borderId="17" xfId="62" applyNumberFormat="1" applyFont="1" applyBorder="1" applyAlignment="1" applyProtection="1">
      <alignment horizontal="center" vertical="top"/>
      <protection locked="0"/>
    </xf>
    <xf numFmtId="49" fontId="34" fillId="33" borderId="0" xfId="62" applyNumberFormat="1" applyFont="1" applyFill="1" applyBorder="1" applyAlignment="1" applyProtection="1">
      <alignment vertical="center"/>
      <protection locked="0"/>
    </xf>
    <xf numFmtId="49" fontId="57" fillId="0" borderId="0" xfId="62" applyNumberFormat="1" applyFont="1" applyAlignment="1" applyProtection="1">
      <alignment horizontal="center" vertical="top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49" fontId="58" fillId="0" borderId="17" xfId="62" applyNumberFormat="1" applyFont="1" applyBorder="1" applyAlignment="1" applyProtection="1">
      <alignment horizontal="center"/>
      <protection locked="0"/>
    </xf>
    <xf numFmtId="190" fontId="3" fillId="33" borderId="0" xfId="51" applyNumberFormat="1" applyFont="1" applyFill="1" applyBorder="1" applyAlignment="1" applyProtection="1">
      <alignment horizontal="center"/>
      <protection/>
    </xf>
    <xf numFmtId="10" fontId="33" fillId="33" borderId="0" xfId="51" applyNumberFormat="1" applyFont="1" applyFill="1" applyBorder="1" applyAlignment="1" applyProtection="1">
      <alignment horizontal="center" vertical="center"/>
      <protection/>
    </xf>
    <xf numFmtId="49" fontId="3" fillId="0" borderId="0" xfId="62" applyNumberFormat="1" applyFont="1" applyAlignment="1" applyProtection="1">
      <alignment vertical="center"/>
      <protection/>
    </xf>
    <xf numFmtId="49" fontId="57" fillId="0" borderId="0" xfId="62" applyNumberFormat="1" applyFont="1" applyAlignment="1" applyProtection="1">
      <alignment horizontal="center" vertical="center"/>
      <protection/>
    </xf>
    <xf numFmtId="49" fontId="57" fillId="0" borderId="0" xfId="62" applyNumberFormat="1" applyFont="1" applyAlignment="1" applyProtection="1">
      <alignment vertical="center"/>
      <protection/>
    </xf>
    <xf numFmtId="49" fontId="3" fillId="33" borderId="0" xfId="62" applyNumberFormat="1" applyFont="1" applyFill="1" applyBorder="1" applyAlignment="1" applyProtection="1">
      <alignment vertical="center"/>
      <protection/>
    </xf>
    <xf numFmtId="171" fontId="3" fillId="0" borderId="0" xfId="62" applyFont="1" applyAlignment="1" applyProtection="1">
      <alignment vertical="center"/>
      <protection/>
    </xf>
    <xf numFmtId="171" fontId="3" fillId="33" borderId="0" xfId="62" applyFont="1" applyFill="1" applyBorder="1" applyAlignment="1" applyProtection="1">
      <alignment vertical="center"/>
      <protection/>
    </xf>
    <xf numFmtId="171" fontId="3" fillId="33" borderId="0" xfId="62" applyFont="1" applyFill="1" applyBorder="1" applyAlignment="1" applyProtection="1">
      <alignment vertical="center" wrapText="1"/>
      <protection/>
    </xf>
    <xf numFmtId="0" fontId="25" fillId="33" borderId="0" xfId="0" applyFont="1" applyFill="1" applyBorder="1" applyAlignment="1">
      <alignment/>
    </xf>
    <xf numFmtId="171" fontId="3" fillId="33" borderId="0" xfId="62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10" fontId="22" fillId="33" borderId="0" xfId="51" applyNumberFormat="1" applyFont="1" applyFill="1" applyBorder="1" applyAlignment="1">
      <alignment horizontal="center" vertical="center"/>
    </xf>
    <xf numFmtId="173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3" fillId="0" borderId="0" xfId="62" applyFont="1" applyAlignment="1">
      <alignment vertical="center"/>
    </xf>
    <xf numFmtId="0" fontId="37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10" fontId="24" fillId="33" borderId="0" xfId="5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71" fontId="38" fillId="0" borderId="0" xfId="62" applyFont="1" applyAlignment="1">
      <alignment vertical="center"/>
    </xf>
    <xf numFmtId="171" fontId="38" fillId="0" borderId="0" xfId="62" applyFont="1" applyAlignment="1">
      <alignment vertical="center" wrapText="1"/>
    </xf>
    <xf numFmtId="171" fontId="3" fillId="0" borderId="0" xfId="62" applyFont="1" applyAlignment="1">
      <alignment vertical="center" wrapText="1"/>
    </xf>
    <xf numFmtId="49" fontId="34" fillId="33" borderId="0" xfId="62" applyNumberFormat="1" applyFont="1" applyFill="1" applyBorder="1" applyAlignment="1" applyProtection="1">
      <alignment horizontal="left" vertical="center"/>
      <protection/>
    </xf>
    <xf numFmtId="49" fontId="27" fillId="33" borderId="0" xfId="62" applyNumberFormat="1" applyFont="1" applyFill="1" applyBorder="1" applyAlignment="1" applyProtection="1">
      <alignment horizontal="left" vertical="center"/>
      <protection locked="0"/>
    </xf>
    <xf numFmtId="170" fontId="24" fillId="33" borderId="18" xfId="47" applyFont="1" applyFill="1" applyBorder="1" applyAlignment="1" applyProtection="1">
      <alignment vertical="center" wrapText="1"/>
      <protection/>
    </xf>
    <xf numFmtId="0" fontId="26" fillId="33" borderId="14" xfId="62" applyNumberFormat="1" applyFont="1" applyFill="1" applyBorder="1" applyAlignment="1" applyProtection="1">
      <alignment horizontal="center" vertical="center"/>
      <protection/>
    </xf>
    <xf numFmtId="49" fontId="22" fillId="33" borderId="15" xfId="62" applyNumberFormat="1" applyFont="1" applyFill="1" applyBorder="1" applyAlignment="1" applyProtection="1">
      <alignment horizontal="left" vertical="center" wrapText="1"/>
      <protection/>
    </xf>
    <xf numFmtId="2" fontId="22" fillId="33" borderId="15" xfId="62" applyNumberFormat="1" applyFont="1" applyFill="1" applyBorder="1" applyAlignment="1" applyProtection="1">
      <alignment horizontal="center" vertical="center"/>
      <protection/>
    </xf>
    <xf numFmtId="49" fontId="22" fillId="33" borderId="19" xfId="62" applyNumberFormat="1" applyFont="1" applyFill="1" applyBorder="1" applyAlignment="1" applyProtection="1">
      <alignment horizontal="center" vertical="center"/>
      <protection/>
    </xf>
    <xf numFmtId="49" fontId="22" fillId="33" borderId="10" xfId="62" applyNumberFormat="1" applyFont="1" applyFill="1" applyBorder="1" applyAlignment="1" applyProtection="1">
      <alignment horizontal="center" vertical="center"/>
      <protection/>
    </xf>
    <xf numFmtId="49" fontId="22" fillId="33" borderId="15" xfId="62" applyNumberFormat="1" applyFont="1" applyFill="1" applyBorder="1" applyAlignment="1" applyProtection="1">
      <alignment horizontal="center" vertical="center" wrapText="1"/>
      <protection/>
    </xf>
    <xf numFmtId="49" fontId="27" fillId="33" borderId="20" xfId="62" applyNumberFormat="1" applyFont="1" applyFill="1" applyBorder="1" applyAlignment="1" applyProtection="1">
      <alignment horizontal="left" vertical="center"/>
      <protection locked="0"/>
    </xf>
    <xf numFmtId="49" fontId="23" fillId="33" borderId="0" xfId="62" applyNumberFormat="1" applyFont="1" applyFill="1" applyBorder="1" applyAlignment="1" applyProtection="1" quotePrefix="1">
      <alignment horizontal="left" vertical="center"/>
      <protection locked="0"/>
    </xf>
    <xf numFmtId="49" fontId="22" fillId="33" borderId="19" xfId="62" applyNumberFormat="1" applyFont="1" applyFill="1" applyBorder="1" applyAlignment="1" applyProtection="1">
      <alignment horizontal="left" vertical="center" wrapText="1"/>
      <protection/>
    </xf>
    <xf numFmtId="49" fontId="22" fillId="33" borderId="10" xfId="62" applyNumberFormat="1" applyFont="1" applyFill="1" applyBorder="1" applyAlignment="1" applyProtection="1">
      <alignment horizontal="left" vertical="center" wrapText="1"/>
      <protection/>
    </xf>
    <xf numFmtId="49" fontId="24" fillId="33" borderId="21" xfId="62" applyNumberFormat="1" applyFont="1" applyFill="1" applyBorder="1" applyAlignment="1" applyProtection="1">
      <alignment horizontal="center" vertical="center"/>
      <protection/>
    </xf>
    <xf numFmtId="49" fontId="24" fillId="33" borderId="22" xfId="62" applyNumberFormat="1" applyFont="1" applyFill="1" applyBorder="1" applyAlignment="1" applyProtection="1">
      <alignment horizontal="center" vertical="center"/>
      <protection/>
    </xf>
    <xf numFmtId="49" fontId="22" fillId="33" borderId="15" xfId="62" applyNumberFormat="1" applyFont="1" applyFill="1" applyBorder="1" applyAlignment="1" applyProtection="1">
      <alignment horizontal="center" vertical="center"/>
      <protection/>
    </xf>
    <xf numFmtId="49" fontId="22" fillId="33" borderId="19" xfId="62" applyNumberFormat="1" applyFont="1" applyFill="1" applyBorder="1" applyAlignment="1" applyProtection="1">
      <alignment horizontal="center" vertical="center" wrapText="1"/>
      <protection/>
    </xf>
    <xf numFmtId="49" fontId="22" fillId="33" borderId="10" xfId="62" applyNumberFormat="1" applyFont="1" applyFill="1" applyBorder="1" applyAlignment="1" applyProtection="1">
      <alignment horizontal="center" vertical="center" wrapText="1"/>
      <protection/>
    </xf>
    <xf numFmtId="0" fontId="26" fillId="33" borderId="23" xfId="62" applyNumberFormat="1" applyFont="1" applyFill="1" applyBorder="1" applyAlignment="1" applyProtection="1">
      <alignment horizontal="center" vertical="center"/>
      <protection/>
    </xf>
    <xf numFmtId="0" fontId="26" fillId="33" borderId="24" xfId="62" applyNumberFormat="1" applyFont="1" applyFill="1" applyBorder="1" applyAlignment="1" applyProtection="1">
      <alignment horizontal="center" vertical="center"/>
      <protection/>
    </xf>
    <xf numFmtId="2" fontId="22" fillId="33" borderId="19" xfId="62" applyNumberFormat="1" applyFont="1" applyFill="1" applyBorder="1" applyAlignment="1" applyProtection="1">
      <alignment horizontal="center" vertical="center"/>
      <protection/>
    </xf>
    <xf numFmtId="2" fontId="22" fillId="33" borderId="10" xfId="62" applyNumberFormat="1" applyFont="1" applyFill="1" applyBorder="1" applyAlignment="1" applyProtection="1">
      <alignment horizontal="center" vertical="center"/>
      <protection/>
    </xf>
    <xf numFmtId="49" fontId="21" fillId="34" borderId="25" xfId="62" applyNumberFormat="1" applyFont="1" applyFill="1" applyBorder="1" applyAlignment="1" applyProtection="1">
      <alignment horizontal="center" vertical="center"/>
      <protection locked="0"/>
    </xf>
    <xf numFmtId="49" fontId="22" fillId="34" borderId="20" xfId="0" applyNumberFormat="1" applyFont="1" applyFill="1" applyBorder="1" applyAlignment="1" applyProtection="1">
      <alignment vertical="center"/>
      <protection locked="0"/>
    </xf>
    <xf numFmtId="49" fontId="22" fillId="34" borderId="26" xfId="0" applyNumberFormat="1" applyFont="1" applyFill="1" applyBorder="1" applyAlignment="1" applyProtection="1">
      <alignment vertical="center"/>
      <protection locked="0"/>
    </xf>
    <xf numFmtId="49" fontId="22" fillId="34" borderId="27" xfId="0" applyNumberFormat="1" applyFont="1" applyFill="1" applyBorder="1" applyAlignment="1" applyProtection="1">
      <alignment vertical="center"/>
      <protection locked="0"/>
    </xf>
    <xf numFmtId="49" fontId="22" fillId="34" borderId="28" xfId="0" applyNumberFormat="1" applyFont="1" applyFill="1" applyBorder="1" applyAlignment="1" applyProtection="1">
      <alignment vertical="center"/>
      <protection locked="0"/>
    </xf>
    <xf numFmtId="49" fontId="22" fillId="34" borderId="29" xfId="0" applyNumberFormat="1" applyFont="1" applyFill="1" applyBorder="1" applyAlignment="1" applyProtection="1">
      <alignment vertical="center"/>
      <protection locked="0"/>
    </xf>
    <xf numFmtId="49" fontId="24" fillId="33" borderId="10" xfId="62" applyNumberFormat="1" applyFont="1" applyFill="1" applyBorder="1" applyAlignment="1" applyProtection="1">
      <alignment horizontal="center" vertical="center"/>
      <protection/>
    </xf>
    <xf numFmtId="49" fontId="24" fillId="33" borderId="12" xfId="62" applyNumberFormat="1" applyFont="1" applyFill="1" applyBorder="1" applyAlignment="1" applyProtection="1">
      <alignment horizontal="center" vertical="center"/>
      <protection/>
    </xf>
    <xf numFmtId="49" fontId="24" fillId="33" borderId="24" xfId="62" applyNumberFormat="1" applyFont="1" applyFill="1" applyBorder="1" applyAlignment="1" applyProtection="1">
      <alignment horizontal="center" vertical="center"/>
      <protection/>
    </xf>
    <xf numFmtId="49" fontId="24" fillId="33" borderId="30" xfId="62" applyNumberFormat="1" applyFont="1" applyFill="1" applyBorder="1" applyAlignment="1" applyProtection="1">
      <alignment horizontal="center" vertical="center"/>
      <protection/>
    </xf>
    <xf numFmtId="2" fontId="26" fillId="33" borderId="31" xfId="62" applyNumberFormat="1" applyFont="1" applyFill="1" applyBorder="1" applyAlignment="1" applyProtection="1">
      <alignment horizontal="right" vertical="center"/>
      <protection/>
    </xf>
    <xf numFmtId="2" fontId="26" fillId="33" borderId="32" xfId="62" applyNumberFormat="1" applyFont="1" applyFill="1" applyBorder="1" applyAlignment="1" applyProtection="1">
      <alignment horizontal="right" vertical="center"/>
      <protection/>
    </xf>
    <xf numFmtId="2" fontId="26" fillId="33" borderId="33" xfId="62" applyNumberFormat="1" applyFont="1" applyFill="1" applyBorder="1" applyAlignment="1" applyProtection="1">
      <alignment horizontal="right" vertical="center"/>
      <protection/>
    </xf>
    <xf numFmtId="49" fontId="23" fillId="34" borderId="34" xfId="62" applyNumberFormat="1" applyFont="1" applyFill="1" applyBorder="1" applyAlignment="1" applyProtection="1">
      <alignment horizontal="center" vertical="center"/>
      <protection/>
    </xf>
    <xf numFmtId="49" fontId="23" fillId="34" borderId="18" xfId="62" applyNumberFormat="1" applyFont="1" applyFill="1" applyBorder="1" applyAlignment="1" applyProtection="1">
      <alignment horizontal="center" vertical="center"/>
      <protection/>
    </xf>
    <xf numFmtId="49" fontId="23" fillId="34" borderId="35" xfId="62" applyNumberFormat="1" applyFont="1" applyFill="1" applyBorder="1" applyAlignment="1" applyProtection="1">
      <alignment horizontal="center" vertical="center"/>
      <protection/>
    </xf>
    <xf numFmtId="49" fontId="57" fillId="33" borderId="0" xfId="62" applyNumberFormat="1" applyFont="1" applyFill="1" applyBorder="1" applyAlignment="1" applyProtection="1">
      <alignment horizontal="center" vertical="center"/>
      <protection/>
    </xf>
    <xf numFmtId="49" fontId="34" fillId="33" borderId="0" xfId="62" applyNumberFormat="1" applyFont="1" applyFill="1" applyBorder="1" applyAlignment="1" applyProtection="1">
      <alignment horizontal="left" vertical="center"/>
      <protection/>
    </xf>
    <xf numFmtId="49" fontId="33" fillId="33" borderId="0" xfId="62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34" xfId="62" applyNumberFormat="1" applyFont="1" applyFill="1" applyBorder="1" applyAlignment="1" applyProtection="1">
      <alignment horizontal="right" vertical="center"/>
      <protection/>
    </xf>
    <xf numFmtId="0" fontId="24" fillId="33" borderId="18" xfId="62" applyNumberFormat="1" applyFont="1" applyFill="1" applyBorder="1" applyAlignment="1" applyProtection="1">
      <alignment horizontal="right" vertical="center"/>
      <protection/>
    </xf>
    <xf numFmtId="49" fontId="27" fillId="33" borderId="0" xfId="62" applyNumberFormat="1" applyFont="1" applyFill="1" applyBorder="1" applyAlignment="1" applyProtection="1">
      <alignment horizontal="left" vertical="center"/>
      <protection locked="0"/>
    </xf>
    <xf numFmtId="49" fontId="25" fillId="33" borderId="0" xfId="62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1066800</xdr:colOff>
      <xdr:row>55</xdr:row>
      <xdr:rowOff>200025</xdr:rowOff>
    </xdr:from>
    <xdr:to>
      <xdr:col>5</xdr:col>
      <xdr:colOff>1066800</xdr:colOff>
      <xdr:row>55</xdr:row>
      <xdr:rowOff>200025</xdr:rowOff>
    </xdr:to>
    <xdr:sp>
      <xdr:nvSpPr>
        <xdr:cNvPr id="1" name="Conector reto 3"/>
        <xdr:cNvSpPr>
          <a:spLocks/>
        </xdr:cNvSpPr>
      </xdr:nvSpPr>
      <xdr:spPr>
        <a:xfrm>
          <a:off x="6038850" y="10515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55</xdr:row>
      <xdr:rowOff>200025</xdr:rowOff>
    </xdr:from>
    <xdr:to>
      <xdr:col>5</xdr:col>
      <xdr:colOff>1066800</xdr:colOff>
      <xdr:row>55</xdr:row>
      <xdr:rowOff>200025</xdr:rowOff>
    </xdr:to>
    <xdr:sp>
      <xdr:nvSpPr>
        <xdr:cNvPr id="2" name="Conector reto 5"/>
        <xdr:cNvSpPr>
          <a:spLocks/>
        </xdr:cNvSpPr>
      </xdr:nvSpPr>
      <xdr:spPr>
        <a:xfrm>
          <a:off x="6038850" y="10515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55</xdr:row>
      <xdr:rowOff>200025</xdr:rowOff>
    </xdr:from>
    <xdr:to>
      <xdr:col>5</xdr:col>
      <xdr:colOff>1066800</xdr:colOff>
      <xdr:row>55</xdr:row>
      <xdr:rowOff>200025</xdr:rowOff>
    </xdr:to>
    <xdr:sp>
      <xdr:nvSpPr>
        <xdr:cNvPr id="3" name="Conector reto 6"/>
        <xdr:cNvSpPr>
          <a:spLocks/>
        </xdr:cNvSpPr>
      </xdr:nvSpPr>
      <xdr:spPr>
        <a:xfrm>
          <a:off x="6038850" y="10515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56</xdr:row>
      <xdr:rowOff>200025</xdr:rowOff>
    </xdr:from>
    <xdr:to>
      <xdr:col>5</xdr:col>
      <xdr:colOff>1066800</xdr:colOff>
      <xdr:row>56</xdr:row>
      <xdr:rowOff>200025</xdr:rowOff>
    </xdr:to>
    <xdr:sp>
      <xdr:nvSpPr>
        <xdr:cNvPr id="4" name="Conector reto 7"/>
        <xdr:cNvSpPr>
          <a:spLocks/>
        </xdr:cNvSpPr>
      </xdr:nvSpPr>
      <xdr:spPr>
        <a:xfrm>
          <a:off x="6038850" y="10715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56</xdr:row>
      <xdr:rowOff>200025</xdr:rowOff>
    </xdr:from>
    <xdr:to>
      <xdr:col>5</xdr:col>
      <xdr:colOff>1066800</xdr:colOff>
      <xdr:row>56</xdr:row>
      <xdr:rowOff>200025</xdr:rowOff>
    </xdr:to>
    <xdr:sp>
      <xdr:nvSpPr>
        <xdr:cNvPr id="5" name="Conector reto 9"/>
        <xdr:cNvSpPr>
          <a:spLocks/>
        </xdr:cNvSpPr>
      </xdr:nvSpPr>
      <xdr:spPr>
        <a:xfrm>
          <a:off x="6038850" y="10715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56</xdr:row>
      <xdr:rowOff>200025</xdr:rowOff>
    </xdr:from>
    <xdr:to>
      <xdr:col>5</xdr:col>
      <xdr:colOff>1066800</xdr:colOff>
      <xdr:row>56</xdr:row>
      <xdr:rowOff>200025</xdr:rowOff>
    </xdr:to>
    <xdr:sp>
      <xdr:nvSpPr>
        <xdr:cNvPr id="6" name="Conector reto 11"/>
        <xdr:cNvSpPr>
          <a:spLocks/>
        </xdr:cNvSpPr>
      </xdr:nvSpPr>
      <xdr:spPr>
        <a:xfrm>
          <a:off x="6038850" y="10715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55</xdr:row>
      <xdr:rowOff>200025</xdr:rowOff>
    </xdr:from>
    <xdr:to>
      <xdr:col>5</xdr:col>
      <xdr:colOff>1066800</xdr:colOff>
      <xdr:row>55</xdr:row>
      <xdr:rowOff>200025</xdr:rowOff>
    </xdr:to>
    <xdr:sp>
      <xdr:nvSpPr>
        <xdr:cNvPr id="7" name="Conector reto 12"/>
        <xdr:cNvSpPr>
          <a:spLocks/>
        </xdr:cNvSpPr>
      </xdr:nvSpPr>
      <xdr:spPr>
        <a:xfrm>
          <a:off x="6038850" y="10515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55</xdr:row>
      <xdr:rowOff>200025</xdr:rowOff>
    </xdr:from>
    <xdr:to>
      <xdr:col>5</xdr:col>
      <xdr:colOff>1066800</xdr:colOff>
      <xdr:row>55</xdr:row>
      <xdr:rowOff>200025</xdr:rowOff>
    </xdr:to>
    <xdr:sp>
      <xdr:nvSpPr>
        <xdr:cNvPr id="8" name="Conector reto 13"/>
        <xdr:cNvSpPr>
          <a:spLocks/>
        </xdr:cNvSpPr>
      </xdr:nvSpPr>
      <xdr:spPr>
        <a:xfrm>
          <a:off x="6038850" y="10515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55</xdr:row>
      <xdr:rowOff>200025</xdr:rowOff>
    </xdr:from>
    <xdr:to>
      <xdr:col>5</xdr:col>
      <xdr:colOff>1066800</xdr:colOff>
      <xdr:row>55</xdr:row>
      <xdr:rowOff>200025</xdr:rowOff>
    </xdr:to>
    <xdr:sp>
      <xdr:nvSpPr>
        <xdr:cNvPr id="9" name="Conector reto 14"/>
        <xdr:cNvSpPr>
          <a:spLocks/>
        </xdr:cNvSpPr>
      </xdr:nvSpPr>
      <xdr:spPr>
        <a:xfrm>
          <a:off x="6038850" y="10515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55</xdr:row>
      <xdr:rowOff>200025</xdr:rowOff>
    </xdr:from>
    <xdr:to>
      <xdr:col>5</xdr:col>
      <xdr:colOff>1066800</xdr:colOff>
      <xdr:row>55</xdr:row>
      <xdr:rowOff>200025</xdr:rowOff>
    </xdr:to>
    <xdr:sp>
      <xdr:nvSpPr>
        <xdr:cNvPr id="10" name="Conector reto 15"/>
        <xdr:cNvSpPr>
          <a:spLocks/>
        </xdr:cNvSpPr>
      </xdr:nvSpPr>
      <xdr:spPr>
        <a:xfrm>
          <a:off x="6038850" y="10515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55</xdr:row>
      <xdr:rowOff>200025</xdr:rowOff>
    </xdr:from>
    <xdr:to>
      <xdr:col>5</xdr:col>
      <xdr:colOff>1066800</xdr:colOff>
      <xdr:row>55</xdr:row>
      <xdr:rowOff>200025</xdr:rowOff>
    </xdr:to>
    <xdr:sp>
      <xdr:nvSpPr>
        <xdr:cNvPr id="11" name="Conector reto 16"/>
        <xdr:cNvSpPr>
          <a:spLocks/>
        </xdr:cNvSpPr>
      </xdr:nvSpPr>
      <xdr:spPr>
        <a:xfrm>
          <a:off x="6038850" y="10515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55</xdr:row>
      <xdr:rowOff>200025</xdr:rowOff>
    </xdr:from>
    <xdr:to>
      <xdr:col>5</xdr:col>
      <xdr:colOff>1066800</xdr:colOff>
      <xdr:row>55</xdr:row>
      <xdr:rowOff>200025</xdr:rowOff>
    </xdr:to>
    <xdr:sp>
      <xdr:nvSpPr>
        <xdr:cNvPr id="12" name="Conector reto 17"/>
        <xdr:cNvSpPr>
          <a:spLocks/>
        </xdr:cNvSpPr>
      </xdr:nvSpPr>
      <xdr:spPr>
        <a:xfrm>
          <a:off x="6038850" y="10515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1190625</xdr:colOff>
      <xdr:row>55</xdr:row>
      <xdr:rowOff>200025</xdr:rowOff>
    </xdr:from>
    <xdr:to>
      <xdr:col>7</xdr:col>
      <xdr:colOff>1190625</xdr:colOff>
      <xdr:row>55</xdr:row>
      <xdr:rowOff>200025</xdr:rowOff>
    </xdr:to>
    <xdr:sp>
      <xdr:nvSpPr>
        <xdr:cNvPr id="13" name="Conector reto 18"/>
        <xdr:cNvSpPr>
          <a:spLocks/>
        </xdr:cNvSpPr>
      </xdr:nvSpPr>
      <xdr:spPr>
        <a:xfrm>
          <a:off x="8277225" y="10515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1190625</xdr:colOff>
      <xdr:row>55</xdr:row>
      <xdr:rowOff>200025</xdr:rowOff>
    </xdr:from>
    <xdr:to>
      <xdr:col>7</xdr:col>
      <xdr:colOff>1190625</xdr:colOff>
      <xdr:row>55</xdr:row>
      <xdr:rowOff>200025</xdr:rowOff>
    </xdr:to>
    <xdr:sp>
      <xdr:nvSpPr>
        <xdr:cNvPr id="14" name="Conector reto 19"/>
        <xdr:cNvSpPr>
          <a:spLocks/>
        </xdr:cNvSpPr>
      </xdr:nvSpPr>
      <xdr:spPr>
        <a:xfrm>
          <a:off x="8277225" y="10515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1190625</xdr:colOff>
      <xdr:row>55</xdr:row>
      <xdr:rowOff>200025</xdr:rowOff>
    </xdr:from>
    <xdr:to>
      <xdr:col>7</xdr:col>
      <xdr:colOff>1190625</xdr:colOff>
      <xdr:row>55</xdr:row>
      <xdr:rowOff>200025</xdr:rowOff>
    </xdr:to>
    <xdr:sp>
      <xdr:nvSpPr>
        <xdr:cNvPr id="15" name="Conector reto 20"/>
        <xdr:cNvSpPr>
          <a:spLocks/>
        </xdr:cNvSpPr>
      </xdr:nvSpPr>
      <xdr:spPr>
        <a:xfrm>
          <a:off x="8277225" y="10515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2"/>
  <sheetViews>
    <sheetView showGridLines="0" tabSelected="1" view="pageBreakPreview" zoomScaleSheetLayoutView="100" workbookViewId="0" topLeftCell="A19">
      <selection activeCell="I36" sqref="I36"/>
    </sheetView>
  </sheetViews>
  <sheetFormatPr defaultColWidth="9.140625" defaultRowHeight="12.75"/>
  <cols>
    <col min="1" max="1" width="7.00390625" style="71" bestFit="1" customWidth="1"/>
    <col min="2" max="2" width="42.7109375" style="71" customWidth="1"/>
    <col min="3" max="3" width="8.00390625" style="71" customWidth="1"/>
    <col min="4" max="4" width="7.140625" style="71" bestFit="1" customWidth="1"/>
    <col min="5" max="5" width="9.7109375" style="78" customWidth="1"/>
    <col min="6" max="6" width="16.00390625" style="71" customWidth="1"/>
    <col min="7" max="7" width="15.7109375" style="71" customWidth="1"/>
    <col min="8" max="8" width="17.8515625" style="71" customWidth="1"/>
    <col min="9" max="9" width="15.28125" style="6" customWidth="1"/>
    <col min="10" max="10" width="15.140625" style="7" customWidth="1"/>
    <col min="11" max="39" width="9.140625" style="6" customWidth="1"/>
    <col min="40" max="16384" width="9.140625" style="8" customWidth="1"/>
  </cols>
  <sheetData>
    <row r="1" spans="1:39" s="3" customFormat="1" ht="15" customHeight="1">
      <c r="A1" s="101" t="s">
        <v>3</v>
      </c>
      <c r="B1" s="102"/>
      <c r="C1" s="102"/>
      <c r="D1" s="102"/>
      <c r="E1" s="102"/>
      <c r="F1" s="102"/>
      <c r="G1" s="102"/>
      <c r="H1" s="103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3" customFormat="1" ht="15" customHeight="1" thickBot="1">
      <c r="A2" s="104"/>
      <c r="B2" s="105"/>
      <c r="C2" s="105"/>
      <c r="D2" s="105"/>
      <c r="E2" s="105"/>
      <c r="F2" s="105"/>
      <c r="G2" s="105"/>
      <c r="H2" s="106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3" customFormat="1" ht="4.5" customHeight="1">
      <c r="A3" s="4"/>
      <c r="B3" s="4"/>
      <c r="C3" s="4"/>
      <c r="D3" s="4"/>
      <c r="E3" s="5"/>
      <c r="F3" s="4"/>
      <c r="G3" s="4"/>
      <c r="H3" s="4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8" ht="15.75">
      <c r="A4" s="89" t="s">
        <v>40</v>
      </c>
      <c r="B4" s="89"/>
      <c r="C4" s="89"/>
      <c r="D4" s="89"/>
      <c r="E4" s="89"/>
      <c r="F4" s="89" t="s">
        <v>41</v>
      </c>
      <c r="G4" s="89"/>
      <c r="H4" s="89"/>
    </row>
    <row r="5" spans="1:8" ht="15.75">
      <c r="A5" s="89" t="s">
        <v>42</v>
      </c>
      <c r="B5" s="89"/>
      <c r="C5" s="89"/>
      <c r="D5" s="89"/>
      <c r="E5" s="9"/>
      <c r="F5" s="89" t="s">
        <v>43</v>
      </c>
      <c r="G5" s="89"/>
      <c r="H5" s="89"/>
    </row>
    <row r="6" spans="1:8" ht="15.75">
      <c r="A6" s="89" t="s">
        <v>44</v>
      </c>
      <c r="B6" s="89"/>
      <c r="C6" s="89"/>
      <c r="D6" s="89"/>
      <c r="E6" s="89"/>
      <c r="F6" s="89" t="s">
        <v>45</v>
      </c>
      <c r="G6" s="89"/>
      <c r="H6" s="89"/>
    </row>
    <row r="7" spans="1:39" s="14" customFormat="1" ht="4.5" customHeight="1" thickBot="1">
      <c r="A7" s="10"/>
      <c r="B7" s="10"/>
      <c r="C7" s="10"/>
      <c r="D7" s="10"/>
      <c r="E7" s="11"/>
      <c r="F7" s="10"/>
      <c r="G7" s="10"/>
      <c r="H7" s="10"/>
      <c r="I7" s="12"/>
      <c r="J7" s="13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4" customFormat="1" ht="16.5" thickBot="1">
      <c r="A8" s="114" t="s">
        <v>28</v>
      </c>
      <c r="B8" s="115"/>
      <c r="C8" s="115"/>
      <c r="D8" s="115"/>
      <c r="E8" s="115"/>
      <c r="F8" s="115"/>
      <c r="G8" s="115"/>
      <c r="H8" s="116"/>
      <c r="I8" s="12"/>
      <c r="J8" s="13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8" ht="15.75">
      <c r="A9" s="109" t="s">
        <v>2</v>
      </c>
      <c r="B9" s="107" t="s">
        <v>1</v>
      </c>
      <c r="C9" s="107" t="s">
        <v>49</v>
      </c>
      <c r="D9" s="107" t="s">
        <v>50</v>
      </c>
      <c r="E9" s="15" t="s">
        <v>10</v>
      </c>
      <c r="F9" s="92" t="s">
        <v>46</v>
      </c>
      <c r="G9" s="93"/>
      <c r="H9" s="16" t="s">
        <v>0</v>
      </c>
    </row>
    <row r="10" spans="1:8" ht="16.5" thickBot="1">
      <c r="A10" s="110"/>
      <c r="B10" s="108"/>
      <c r="C10" s="108"/>
      <c r="D10" s="108"/>
      <c r="E10" s="17" t="s">
        <v>14</v>
      </c>
      <c r="F10" s="18" t="s">
        <v>47</v>
      </c>
      <c r="G10" s="18" t="s">
        <v>48</v>
      </c>
      <c r="H10" s="19" t="s">
        <v>15</v>
      </c>
    </row>
    <row r="11" spans="1:39" s="29" customFormat="1" ht="15" thickTop="1">
      <c r="A11" s="20">
        <v>1</v>
      </c>
      <c r="B11" s="21" t="s">
        <v>11</v>
      </c>
      <c r="C11" s="22"/>
      <c r="D11" s="23"/>
      <c r="E11" s="24"/>
      <c r="F11" s="25"/>
      <c r="G11" s="25"/>
      <c r="H11" s="26"/>
      <c r="I11" s="27"/>
      <c r="J11" s="2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8" ht="15.75">
      <c r="A12" s="82" t="s">
        <v>4</v>
      </c>
      <c r="B12" s="83" t="s">
        <v>30</v>
      </c>
      <c r="C12" s="84">
        <f>40.7*23.5*0.03</f>
        <v>28.6935</v>
      </c>
      <c r="D12" s="94" t="s">
        <v>51</v>
      </c>
      <c r="E12" s="87" t="s">
        <v>53</v>
      </c>
      <c r="F12" s="30">
        <v>98</v>
      </c>
      <c r="G12" s="30">
        <v>3.42</v>
      </c>
      <c r="H12" s="31"/>
    </row>
    <row r="13" spans="1:8" ht="15.75">
      <c r="A13" s="82"/>
      <c r="B13" s="83"/>
      <c r="C13" s="84"/>
      <c r="D13" s="94"/>
      <c r="E13" s="87"/>
      <c r="F13" s="32">
        <f>F12*C12</f>
        <v>2811.963</v>
      </c>
      <c r="G13" s="32">
        <f>G12*C12</f>
        <v>98.13177</v>
      </c>
      <c r="H13" s="31">
        <f>C12*(F12+G12)</f>
        <v>2910.09477</v>
      </c>
    </row>
    <row r="14" spans="1:8" ht="15" customHeight="1">
      <c r="A14" s="97" t="s">
        <v>5</v>
      </c>
      <c r="B14" s="90" t="s">
        <v>31</v>
      </c>
      <c r="C14" s="99">
        <f>40.7*0.15</f>
        <v>6.105</v>
      </c>
      <c r="D14" s="85" t="s">
        <v>52</v>
      </c>
      <c r="E14" s="95" t="s">
        <v>32</v>
      </c>
      <c r="F14" s="30">
        <v>38</v>
      </c>
      <c r="G14" s="30">
        <v>22.35</v>
      </c>
      <c r="H14" s="31"/>
    </row>
    <row r="15" spans="1:8" ht="15.75">
      <c r="A15" s="98"/>
      <c r="B15" s="91"/>
      <c r="C15" s="100"/>
      <c r="D15" s="86"/>
      <c r="E15" s="96"/>
      <c r="F15" s="32">
        <f>F14*C14</f>
        <v>231.99</v>
      </c>
      <c r="G15" s="32">
        <f>G14*C14</f>
        <v>136.44675</v>
      </c>
      <c r="H15" s="31">
        <f>C14*(F14+G14)</f>
        <v>368.43675</v>
      </c>
    </row>
    <row r="16" spans="1:8" ht="15.75">
      <c r="A16" s="97" t="s">
        <v>33</v>
      </c>
      <c r="B16" s="90" t="s">
        <v>34</v>
      </c>
      <c r="C16" s="99">
        <f>23.5*40.7*1.05*2</f>
        <v>2008.545</v>
      </c>
      <c r="D16" s="85" t="s">
        <v>52</v>
      </c>
      <c r="E16" s="95" t="s">
        <v>35</v>
      </c>
      <c r="F16" s="30">
        <v>2.23</v>
      </c>
      <c r="G16" s="30">
        <v>2.88</v>
      </c>
      <c r="H16" s="31"/>
    </row>
    <row r="17" spans="1:8" ht="15.75">
      <c r="A17" s="98"/>
      <c r="B17" s="91"/>
      <c r="C17" s="100"/>
      <c r="D17" s="86"/>
      <c r="E17" s="96"/>
      <c r="F17" s="32">
        <f>F16*C16</f>
        <v>4479.0553500000005</v>
      </c>
      <c r="G17" s="32">
        <f>G16*C16</f>
        <v>5784.6096</v>
      </c>
      <c r="H17" s="31">
        <f>C16*(F16+G16)</f>
        <v>10263.664949999998</v>
      </c>
    </row>
    <row r="18" spans="1:8" ht="15.75">
      <c r="A18" s="111" t="s">
        <v>17</v>
      </c>
      <c r="B18" s="112"/>
      <c r="C18" s="112"/>
      <c r="D18" s="112"/>
      <c r="E18" s="113"/>
      <c r="F18" s="32">
        <f>F17+F15+F13</f>
        <v>7523.00835</v>
      </c>
      <c r="G18" s="32">
        <f>G17+G15+G13</f>
        <v>6019.18812</v>
      </c>
      <c r="H18" s="31">
        <f>H17+H15+H13</f>
        <v>13542.196469999999</v>
      </c>
    </row>
    <row r="19" spans="1:8" ht="15.75">
      <c r="A19" s="20">
        <v>2</v>
      </c>
      <c r="B19" s="21" t="s">
        <v>29</v>
      </c>
      <c r="C19" s="22"/>
      <c r="D19" s="23"/>
      <c r="E19" s="24"/>
      <c r="F19" s="25"/>
      <c r="G19" s="25"/>
      <c r="H19" s="26"/>
    </row>
    <row r="20" spans="1:8" ht="18.75" customHeight="1">
      <c r="A20" s="82" t="s">
        <v>6</v>
      </c>
      <c r="B20" s="83" t="s">
        <v>27</v>
      </c>
      <c r="C20" s="84">
        <v>956.45</v>
      </c>
      <c r="D20" s="85" t="s">
        <v>52</v>
      </c>
      <c r="E20" s="87" t="s">
        <v>26</v>
      </c>
      <c r="F20" s="30">
        <v>6.5</v>
      </c>
      <c r="G20" s="30">
        <v>2.5</v>
      </c>
      <c r="H20" s="31"/>
    </row>
    <row r="21" spans="1:8" ht="15.75">
      <c r="A21" s="82"/>
      <c r="B21" s="83"/>
      <c r="C21" s="84"/>
      <c r="D21" s="86"/>
      <c r="E21" s="87"/>
      <c r="F21" s="32">
        <f>F20*C20</f>
        <v>6216.925</v>
      </c>
      <c r="G21" s="32">
        <f>G20*C20</f>
        <v>2391.125</v>
      </c>
      <c r="H21" s="31">
        <f>C20*(F20+G20)</f>
        <v>8608.050000000001</v>
      </c>
    </row>
    <row r="22" spans="1:8" ht="15" customHeight="1">
      <c r="A22" s="82" t="s">
        <v>6</v>
      </c>
      <c r="B22" s="83" t="s">
        <v>36</v>
      </c>
      <c r="C22" s="84">
        <f>956.45</f>
        <v>956.45</v>
      </c>
      <c r="D22" s="85" t="s">
        <v>52</v>
      </c>
      <c r="E22" s="87" t="s">
        <v>59</v>
      </c>
      <c r="F22" s="30">
        <v>38.5</v>
      </c>
      <c r="G22" s="30">
        <v>20</v>
      </c>
      <c r="H22" s="31"/>
    </row>
    <row r="23" spans="1:8" ht="22.5" customHeight="1">
      <c r="A23" s="82"/>
      <c r="B23" s="83"/>
      <c r="C23" s="84"/>
      <c r="D23" s="86"/>
      <c r="E23" s="87"/>
      <c r="F23" s="32">
        <f>F22*C22</f>
        <v>36823.325000000004</v>
      </c>
      <c r="G23" s="32">
        <f>G22*C22</f>
        <v>19129</v>
      </c>
      <c r="H23" s="31">
        <f>C22*(F22+G22)</f>
        <v>55952.325000000004</v>
      </c>
    </row>
    <row r="24" spans="1:8" ht="15.75">
      <c r="A24" s="82" t="s">
        <v>7</v>
      </c>
      <c r="B24" s="90" t="s">
        <v>61</v>
      </c>
      <c r="C24" s="84">
        <f>C20</f>
        <v>956.45</v>
      </c>
      <c r="D24" s="85" t="s">
        <v>52</v>
      </c>
      <c r="E24" s="87" t="s">
        <v>38</v>
      </c>
      <c r="F24" s="30">
        <v>5.7</v>
      </c>
      <c r="G24" s="30">
        <v>1.48</v>
      </c>
      <c r="H24" s="31"/>
    </row>
    <row r="25" spans="1:8" ht="23.25" customHeight="1">
      <c r="A25" s="82"/>
      <c r="B25" s="91"/>
      <c r="C25" s="84"/>
      <c r="D25" s="86"/>
      <c r="E25" s="87"/>
      <c r="F25" s="32">
        <f>F24*C24</f>
        <v>5451.765</v>
      </c>
      <c r="G25" s="32">
        <f>G24*C24</f>
        <v>1415.546</v>
      </c>
      <c r="H25" s="31">
        <f>C24*(F24+G24)</f>
        <v>6867.311</v>
      </c>
    </row>
    <row r="26" spans="1:8" ht="15.75">
      <c r="A26" s="82" t="s">
        <v>7</v>
      </c>
      <c r="B26" s="83" t="s">
        <v>54</v>
      </c>
      <c r="C26" s="84">
        <f>C22</f>
        <v>956.45</v>
      </c>
      <c r="D26" s="85" t="s">
        <v>52</v>
      </c>
      <c r="E26" s="87" t="s">
        <v>38</v>
      </c>
      <c r="F26" s="30">
        <v>18.7</v>
      </c>
      <c r="G26" s="30">
        <v>12.46</v>
      </c>
      <c r="H26" s="31"/>
    </row>
    <row r="27" spans="1:8" ht="15.75">
      <c r="A27" s="82"/>
      <c r="B27" s="83"/>
      <c r="C27" s="84"/>
      <c r="D27" s="86"/>
      <c r="E27" s="87"/>
      <c r="F27" s="32">
        <f>F26*C26</f>
        <v>17885.615</v>
      </c>
      <c r="G27" s="32">
        <f>G26*C26</f>
        <v>11917.367000000002</v>
      </c>
      <c r="H27" s="31">
        <f>C26*(F26+G26)</f>
        <v>29802.982</v>
      </c>
    </row>
    <row r="28" spans="1:8" ht="15.75">
      <c r="A28" s="82" t="s">
        <v>8</v>
      </c>
      <c r="B28" s="83" t="s">
        <v>62</v>
      </c>
      <c r="C28" s="84">
        <v>651.54</v>
      </c>
      <c r="D28" s="85" t="s">
        <v>55</v>
      </c>
      <c r="E28" s="87" t="s">
        <v>56</v>
      </c>
      <c r="F28" s="30">
        <v>4.3</v>
      </c>
      <c r="G28" s="30">
        <v>2.5</v>
      </c>
      <c r="H28" s="31"/>
    </row>
    <row r="29" spans="1:8" ht="15.75">
      <c r="A29" s="82"/>
      <c r="B29" s="83"/>
      <c r="C29" s="84"/>
      <c r="D29" s="86"/>
      <c r="E29" s="87"/>
      <c r="F29" s="32">
        <f>F28*C28</f>
        <v>2801.622</v>
      </c>
      <c r="G29" s="32">
        <f>G28*C28</f>
        <v>1628.85</v>
      </c>
      <c r="H29" s="31">
        <f>C28*(F28+G28)</f>
        <v>4430.472</v>
      </c>
    </row>
    <row r="30" spans="1:8" ht="21" customHeight="1">
      <c r="A30" s="82" t="s">
        <v>9</v>
      </c>
      <c r="B30" s="83" t="s">
        <v>57</v>
      </c>
      <c r="C30" s="84">
        <v>30</v>
      </c>
      <c r="D30" s="85" t="s">
        <v>52</v>
      </c>
      <c r="E30" s="87"/>
      <c r="F30" s="30">
        <v>18.7</v>
      </c>
      <c r="G30" s="30">
        <v>12.46</v>
      </c>
      <c r="H30" s="31"/>
    </row>
    <row r="31" spans="1:8" ht="15.75">
      <c r="A31" s="82"/>
      <c r="B31" s="83"/>
      <c r="C31" s="84"/>
      <c r="D31" s="86"/>
      <c r="E31" s="87"/>
      <c r="F31" s="32">
        <f>F30*C30</f>
        <v>561</v>
      </c>
      <c r="G31" s="32">
        <f>G30*C30</f>
        <v>373.8</v>
      </c>
      <c r="H31" s="31">
        <f>C30*(F30+G30)</f>
        <v>934.8</v>
      </c>
    </row>
    <row r="32" spans="1:8" ht="15.75" hidden="1">
      <c r="A32" s="82" t="s">
        <v>8</v>
      </c>
      <c r="B32" s="83" t="s">
        <v>22</v>
      </c>
      <c r="C32" s="84">
        <v>700</v>
      </c>
      <c r="D32" s="94" t="s">
        <v>12</v>
      </c>
      <c r="E32" s="87" t="s">
        <v>23</v>
      </c>
      <c r="F32" s="30"/>
      <c r="G32" s="30"/>
      <c r="H32" s="31"/>
    </row>
    <row r="33" spans="1:8" ht="15.75" hidden="1">
      <c r="A33" s="82"/>
      <c r="B33" s="83"/>
      <c r="C33" s="84"/>
      <c r="D33" s="94"/>
      <c r="E33" s="87"/>
      <c r="F33" s="32">
        <v>0</v>
      </c>
      <c r="G33" s="32">
        <v>0</v>
      </c>
      <c r="H33" s="33">
        <v>0</v>
      </c>
    </row>
    <row r="34" spans="1:8" ht="15.75" hidden="1">
      <c r="A34" s="82" t="s">
        <v>9</v>
      </c>
      <c r="B34" s="83" t="s">
        <v>25</v>
      </c>
      <c r="C34" s="84">
        <v>370</v>
      </c>
      <c r="D34" s="94" t="s">
        <v>13</v>
      </c>
      <c r="E34" s="87" t="s">
        <v>24</v>
      </c>
      <c r="F34" s="30"/>
      <c r="G34" s="30"/>
      <c r="H34" s="31"/>
    </row>
    <row r="35" spans="1:8" ht="15.75" hidden="1">
      <c r="A35" s="82"/>
      <c r="B35" s="83"/>
      <c r="C35" s="84"/>
      <c r="D35" s="94"/>
      <c r="E35" s="87"/>
      <c r="F35" s="32">
        <v>0</v>
      </c>
      <c r="G35" s="32">
        <v>0</v>
      </c>
      <c r="H35" s="33">
        <v>0</v>
      </c>
    </row>
    <row r="36" spans="1:39" s="29" customFormat="1" ht="15.75" customHeight="1">
      <c r="A36" s="111" t="s">
        <v>17</v>
      </c>
      <c r="B36" s="112"/>
      <c r="C36" s="112"/>
      <c r="D36" s="112"/>
      <c r="E36" s="113"/>
      <c r="F36" s="34">
        <f>F21+F23+F25+F27+F29+F31</f>
        <v>69740.25200000001</v>
      </c>
      <c r="G36" s="34">
        <f>G21+G23+G25+G27+G29+G31</f>
        <v>36855.688</v>
      </c>
      <c r="H36" s="34">
        <f>H21+H23+H25+H27+H29+H31</f>
        <v>106595.94</v>
      </c>
      <c r="I36" s="27"/>
      <c r="J36" s="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8" ht="15.75" customHeight="1">
      <c r="A37" s="20">
        <v>3</v>
      </c>
      <c r="B37" s="21" t="s">
        <v>58</v>
      </c>
      <c r="C37" s="22"/>
      <c r="D37" s="23"/>
      <c r="E37" s="24"/>
      <c r="F37" s="25"/>
      <c r="G37" s="25"/>
      <c r="H37" s="26"/>
    </row>
    <row r="38" spans="1:8" ht="15.75" customHeight="1">
      <c r="A38" s="97" t="s">
        <v>19</v>
      </c>
      <c r="B38" s="90" t="s">
        <v>31</v>
      </c>
      <c r="C38" s="99">
        <v>6.6</v>
      </c>
      <c r="D38" s="85" t="s">
        <v>52</v>
      </c>
      <c r="E38" s="95" t="s">
        <v>32</v>
      </c>
      <c r="F38" s="30">
        <f>F14</f>
        <v>38</v>
      </c>
      <c r="G38" s="30">
        <f>G14</f>
        <v>22.35</v>
      </c>
      <c r="H38" s="31"/>
    </row>
    <row r="39" spans="1:8" ht="15.75" customHeight="1">
      <c r="A39" s="98"/>
      <c r="B39" s="91"/>
      <c r="C39" s="100"/>
      <c r="D39" s="86"/>
      <c r="E39" s="96"/>
      <c r="F39" s="32">
        <f>F38*C38</f>
        <v>250.79999999999998</v>
      </c>
      <c r="G39" s="32">
        <f>G38*C38</f>
        <v>147.51</v>
      </c>
      <c r="H39" s="31">
        <f>C38*(F38+G38)</f>
        <v>398.31</v>
      </c>
    </row>
    <row r="40" spans="1:8" ht="15" customHeight="1">
      <c r="A40" s="82" t="s">
        <v>20</v>
      </c>
      <c r="B40" s="83" t="s">
        <v>36</v>
      </c>
      <c r="C40" s="84">
        <f>25*8</f>
        <v>200</v>
      </c>
      <c r="D40" s="85" t="s">
        <v>52</v>
      </c>
      <c r="E40" s="87" t="s">
        <v>21</v>
      </c>
      <c r="F40" s="30">
        <f>F22</f>
        <v>38.5</v>
      </c>
      <c r="G40" s="30">
        <f>G22</f>
        <v>20</v>
      </c>
      <c r="H40" s="31"/>
    </row>
    <row r="41" spans="1:8" ht="20.25" customHeight="1">
      <c r="A41" s="82"/>
      <c r="B41" s="83"/>
      <c r="C41" s="84"/>
      <c r="D41" s="86"/>
      <c r="E41" s="87"/>
      <c r="F41" s="32">
        <f>F40*C40</f>
        <v>7700</v>
      </c>
      <c r="G41" s="32">
        <f>G40*C40</f>
        <v>4000</v>
      </c>
      <c r="H41" s="31">
        <f>C40*(F40+G40)</f>
        <v>11700</v>
      </c>
    </row>
    <row r="42" spans="1:8" ht="15" customHeight="1">
      <c r="A42" s="82" t="s">
        <v>37</v>
      </c>
      <c r="B42" s="83" t="s">
        <v>27</v>
      </c>
      <c r="C42" s="84">
        <f>25*8</f>
        <v>200</v>
      </c>
      <c r="D42" s="85" t="s">
        <v>52</v>
      </c>
      <c r="E42" s="87" t="s">
        <v>26</v>
      </c>
      <c r="F42" s="30">
        <f>F20</f>
        <v>6.5</v>
      </c>
      <c r="G42" s="30">
        <f>G20</f>
        <v>2.5</v>
      </c>
      <c r="H42" s="31"/>
    </row>
    <row r="43" spans="1:8" ht="20.25" customHeight="1">
      <c r="A43" s="82"/>
      <c r="B43" s="83"/>
      <c r="C43" s="84"/>
      <c r="D43" s="86"/>
      <c r="E43" s="87"/>
      <c r="F43" s="32">
        <f>F42*C42</f>
        <v>1300</v>
      </c>
      <c r="G43" s="32">
        <f>G42*C42</f>
        <v>500</v>
      </c>
      <c r="H43" s="31">
        <f>C42*(F42+G42)</f>
        <v>1800</v>
      </c>
    </row>
    <row r="44" spans="1:39" s="29" customFormat="1" ht="16.5" thickBot="1">
      <c r="A44" s="111" t="s">
        <v>17</v>
      </c>
      <c r="B44" s="112"/>
      <c r="C44" s="112"/>
      <c r="D44" s="112"/>
      <c r="E44" s="113"/>
      <c r="F44" s="34">
        <f>F43+F41+F39</f>
        <v>9250.8</v>
      </c>
      <c r="G44" s="34">
        <f>G43+G41+G39</f>
        <v>4647.51</v>
      </c>
      <c r="H44" s="34">
        <f>H43+H41+H39</f>
        <v>13898.31</v>
      </c>
      <c r="I44" s="27"/>
      <c r="J44" s="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</row>
    <row r="45" spans="1:8" ht="16.5" thickBot="1">
      <c r="A45" s="121" t="s">
        <v>18</v>
      </c>
      <c r="B45" s="122"/>
      <c r="C45" s="122"/>
      <c r="D45" s="122"/>
      <c r="E45" s="122"/>
      <c r="F45" s="81">
        <f>ROUND(SUM(F18,F36,F44),2)</f>
        <v>86514.06</v>
      </c>
      <c r="G45" s="81">
        <f>ROUND(SUM(G18,G36,G44),2)</f>
        <v>47522.39</v>
      </c>
      <c r="H45" s="81">
        <f>H44+H36+H18</f>
        <v>134036.44647</v>
      </c>
    </row>
    <row r="46" spans="1:39" s="39" customFormat="1" ht="18" customHeight="1">
      <c r="A46" s="88" t="s">
        <v>63</v>
      </c>
      <c r="B46" s="88"/>
      <c r="C46" s="88"/>
      <c r="D46" s="88"/>
      <c r="E46" s="88"/>
      <c r="F46" s="88"/>
      <c r="G46" s="35"/>
      <c r="H46" s="36"/>
      <c r="I46" s="37"/>
      <c r="J46" s="38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8" ht="15.75">
      <c r="A47" s="123" t="s">
        <v>16</v>
      </c>
      <c r="B47" s="123"/>
      <c r="C47" s="123"/>
      <c r="D47" s="123"/>
      <c r="E47" s="124" t="s">
        <v>64</v>
      </c>
      <c r="F47" s="124"/>
      <c r="G47" s="124"/>
      <c r="H47" s="124"/>
    </row>
    <row r="48" spans="1:8" ht="15.75">
      <c r="A48" s="123" t="s">
        <v>60</v>
      </c>
      <c r="B48" s="123"/>
      <c r="C48" s="123"/>
      <c r="D48" s="123"/>
      <c r="E48" s="40"/>
      <c r="F48" s="41"/>
      <c r="G48" s="41"/>
      <c r="H48" s="41"/>
    </row>
    <row r="49" spans="1:13" ht="15.75">
      <c r="A49" s="80"/>
      <c r="B49" s="80"/>
      <c r="C49" s="80"/>
      <c r="D49" s="80"/>
      <c r="E49" s="44"/>
      <c r="F49" s="44"/>
      <c r="G49" s="45"/>
      <c r="H49" s="46"/>
      <c r="I49" s="47"/>
      <c r="J49" s="48"/>
      <c r="K49" s="47"/>
      <c r="L49" s="47"/>
      <c r="M49" s="49"/>
    </row>
    <row r="50" spans="1:13" ht="15.75">
      <c r="A50" s="80"/>
      <c r="B50" s="80"/>
      <c r="C50" s="80"/>
      <c r="D50" s="80"/>
      <c r="E50" s="44"/>
      <c r="F50" s="44"/>
      <c r="G50" s="45"/>
      <c r="H50" s="46"/>
      <c r="I50" s="47"/>
      <c r="J50" s="48"/>
      <c r="K50" s="47"/>
      <c r="L50" s="47"/>
      <c r="M50" s="49"/>
    </row>
    <row r="51" spans="1:13" ht="15.75">
      <c r="A51" s="42"/>
      <c r="B51" s="50"/>
      <c r="C51" s="44"/>
      <c r="D51" s="44"/>
      <c r="E51" s="44"/>
      <c r="F51" s="119"/>
      <c r="G51" s="119"/>
      <c r="H51" s="119"/>
      <c r="I51" s="47"/>
      <c r="J51" s="48"/>
      <c r="K51" s="47"/>
      <c r="L51" s="47"/>
      <c r="M51" s="49"/>
    </row>
    <row r="52" spans="1:13" ht="15.75">
      <c r="A52" s="42"/>
      <c r="B52" s="43" t="s">
        <v>39</v>
      </c>
      <c r="C52" s="51"/>
      <c r="D52" s="51"/>
      <c r="E52" s="51"/>
      <c r="F52" s="118"/>
      <c r="G52" s="118"/>
      <c r="H52" s="46"/>
      <c r="I52" s="47"/>
      <c r="J52" s="48"/>
      <c r="K52" s="47"/>
      <c r="L52" s="47"/>
      <c r="M52" s="49"/>
    </row>
    <row r="53" spans="1:13" ht="15.75">
      <c r="A53" s="42"/>
      <c r="B53" s="43"/>
      <c r="C53" s="51"/>
      <c r="D53" s="51"/>
      <c r="E53" s="51"/>
      <c r="F53" s="79"/>
      <c r="G53" s="79"/>
      <c r="H53" s="46"/>
      <c r="I53" s="47"/>
      <c r="J53" s="48"/>
      <c r="K53" s="47"/>
      <c r="L53" s="47"/>
      <c r="M53" s="49"/>
    </row>
    <row r="54" spans="1:13" ht="15.75">
      <c r="A54" s="42"/>
      <c r="B54" s="43"/>
      <c r="C54" s="51"/>
      <c r="D54" s="51"/>
      <c r="E54" s="51"/>
      <c r="F54" s="79"/>
      <c r="G54" s="79"/>
      <c r="H54" s="46"/>
      <c r="I54" s="47"/>
      <c r="J54" s="48"/>
      <c r="K54" s="47"/>
      <c r="L54" s="47"/>
      <c r="M54" s="49"/>
    </row>
    <row r="55" spans="1:39" ht="15.75">
      <c r="A55" s="53"/>
      <c r="B55" s="54"/>
      <c r="C55" s="51"/>
      <c r="D55" s="51"/>
      <c r="E55" s="51"/>
      <c r="F55" s="118"/>
      <c r="G55" s="118"/>
      <c r="H55" s="46"/>
      <c r="I55" s="47"/>
      <c r="J55" s="48"/>
      <c r="K55" s="47"/>
      <c r="L55" s="47"/>
      <c r="M55" s="1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15.75">
      <c r="A56" s="53"/>
      <c r="B56" s="43" t="s">
        <v>66</v>
      </c>
      <c r="C56" s="51"/>
      <c r="D56" s="51"/>
      <c r="E56" s="51"/>
      <c r="F56" s="118"/>
      <c r="G56" s="118"/>
      <c r="H56" s="46"/>
      <c r="I56" s="55"/>
      <c r="J56" s="48"/>
      <c r="K56" s="47"/>
      <c r="L56" s="4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15.75">
      <c r="A57" s="53"/>
      <c r="B57" s="52" t="s">
        <v>65</v>
      </c>
      <c r="C57" s="44"/>
      <c r="D57" s="44"/>
      <c r="E57" s="44"/>
      <c r="F57" s="119"/>
      <c r="G57" s="119"/>
      <c r="H57" s="56"/>
      <c r="I57" s="55"/>
      <c r="J57" s="48"/>
      <c r="K57" s="47"/>
      <c r="L57" s="4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12" s="6" customFormat="1" ht="15.75">
      <c r="A58" s="57"/>
      <c r="B58" s="58"/>
      <c r="C58" s="59"/>
      <c r="D58" s="117"/>
      <c r="E58" s="117"/>
      <c r="F58" s="117"/>
      <c r="G58" s="117"/>
      <c r="H58" s="60"/>
      <c r="I58" s="47"/>
      <c r="J58" s="48"/>
      <c r="K58" s="47"/>
      <c r="L58" s="47"/>
    </row>
    <row r="59" spans="1:12" s="6" customFormat="1" ht="15.75">
      <c r="A59" s="61"/>
      <c r="B59" s="61"/>
      <c r="C59" s="61"/>
      <c r="D59" s="62"/>
      <c r="E59" s="63"/>
      <c r="F59" s="62"/>
      <c r="G59" s="62"/>
      <c r="H59" s="62"/>
      <c r="I59" s="47"/>
      <c r="J59" s="48"/>
      <c r="K59" s="47"/>
      <c r="L59" s="47"/>
    </row>
    <row r="60" spans="1:12" s="6" customFormat="1" ht="15.75">
      <c r="A60" s="61"/>
      <c r="B60" s="61"/>
      <c r="C60" s="61"/>
      <c r="D60" s="62"/>
      <c r="E60" s="63"/>
      <c r="F60" s="62"/>
      <c r="G60" s="62"/>
      <c r="H60" s="62"/>
      <c r="I60" s="47"/>
      <c r="J60" s="48"/>
      <c r="K60" s="47"/>
      <c r="L60" s="47"/>
    </row>
    <row r="61" spans="1:39" ht="15.75">
      <c r="A61" s="120"/>
      <c r="B61" s="120"/>
      <c r="C61" s="120"/>
      <c r="D61" s="64"/>
      <c r="E61" s="64"/>
      <c r="F61" s="65"/>
      <c r="G61" s="65"/>
      <c r="H61" s="65"/>
      <c r="I61" s="47"/>
      <c r="J61" s="48"/>
      <c r="K61" s="47"/>
      <c r="L61" s="4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15.75">
      <c r="A62" s="66"/>
      <c r="B62" s="67"/>
      <c r="C62" s="68"/>
      <c r="D62" s="69"/>
      <c r="E62" s="70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15.75">
      <c r="A63" s="66"/>
      <c r="B63" s="67"/>
      <c r="C63" s="68"/>
      <c r="D63" s="69"/>
      <c r="E63" s="72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15.75">
      <c r="A64" s="66"/>
      <c r="B64" s="67"/>
      <c r="C64" s="68"/>
      <c r="D64" s="69"/>
      <c r="E64" s="72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15.75">
      <c r="A65" s="66"/>
      <c r="B65" s="67"/>
      <c r="C65" s="68"/>
      <c r="D65" s="69"/>
      <c r="E65" s="7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15.75">
      <c r="A66" s="66"/>
      <c r="B66" s="67"/>
      <c r="C66" s="68"/>
      <c r="D66" s="69"/>
      <c r="E66" s="72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15.75">
      <c r="A67" s="66"/>
      <c r="B67" s="67"/>
      <c r="C67" s="68"/>
      <c r="D67" s="69"/>
      <c r="E67" s="7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15.75">
      <c r="A68" s="73"/>
      <c r="B68" s="73"/>
      <c r="C68" s="74"/>
      <c r="D68" s="75"/>
      <c r="E68" s="7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255" spans="1:39" ht="15.75">
      <c r="A255" s="76"/>
      <c r="B255" s="76"/>
      <c r="C255" s="76"/>
      <c r="D255" s="76"/>
      <c r="E255" s="77"/>
      <c r="F255" s="76"/>
      <c r="G255" s="76"/>
      <c r="H255" s="76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</row>
    <row r="256" spans="1:39" ht="15.75">
      <c r="A256" s="76"/>
      <c r="B256" s="76"/>
      <c r="C256" s="76"/>
      <c r="D256" s="76"/>
      <c r="E256" s="77"/>
      <c r="F256" s="76"/>
      <c r="G256" s="76"/>
      <c r="H256" s="76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</row>
    <row r="257" spans="1:39" ht="15.75">
      <c r="A257" s="76"/>
      <c r="B257" s="76"/>
      <c r="C257" s="76"/>
      <c r="D257" s="76"/>
      <c r="E257" s="77"/>
      <c r="F257" s="76"/>
      <c r="G257" s="76"/>
      <c r="H257" s="76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</row>
    <row r="258" spans="1:39" ht="15.75">
      <c r="A258" s="76"/>
      <c r="B258" s="76"/>
      <c r="C258" s="76"/>
      <c r="D258" s="76"/>
      <c r="E258" s="77"/>
      <c r="F258" s="76"/>
      <c r="G258" s="76"/>
      <c r="H258" s="76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</row>
    <row r="259" spans="1:39" ht="15.75">
      <c r="A259" s="76"/>
      <c r="B259" s="76"/>
      <c r="C259" s="76"/>
      <c r="D259" s="76"/>
      <c r="E259" s="77"/>
      <c r="F259" s="76"/>
      <c r="G259" s="76"/>
      <c r="H259" s="76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</row>
    <row r="260" spans="1:39" ht="15.75">
      <c r="A260" s="76"/>
      <c r="B260" s="76"/>
      <c r="C260" s="76"/>
      <c r="D260" s="76"/>
      <c r="E260" s="77"/>
      <c r="F260" s="76"/>
      <c r="G260" s="76"/>
      <c r="H260" s="76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</row>
    <row r="261" spans="1:39" ht="15.75">
      <c r="A261" s="76"/>
      <c r="B261" s="76"/>
      <c r="C261" s="76"/>
      <c r="D261" s="76"/>
      <c r="E261" s="77"/>
      <c r="F261" s="76"/>
      <c r="G261" s="76"/>
      <c r="H261" s="76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  <row r="262" spans="1:39" ht="15.75">
      <c r="A262" s="76"/>
      <c r="B262" s="76"/>
      <c r="C262" s="76"/>
      <c r="D262" s="76"/>
      <c r="E262" s="77"/>
      <c r="F262" s="76"/>
      <c r="G262" s="76"/>
      <c r="H262" s="76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</row>
    <row r="263" spans="1:39" ht="15.75">
      <c r="A263" s="76"/>
      <c r="B263" s="76"/>
      <c r="C263" s="76"/>
      <c r="D263" s="76"/>
      <c r="E263" s="77"/>
      <c r="F263" s="76"/>
      <c r="G263" s="76"/>
      <c r="H263" s="76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</row>
    <row r="264" spans="1:39" ht="15.75">
      <c r="A264" s="76"/>
      <c r="B264" s="76"/>
      <c r="C264" s="76"/>
      <c r="D264" s="76"/>
      <c r="E264" s="77"/>
      <c r="F264" s="76"/>
      <c r="G264" s="76"/>
      <c r="H264" s="76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</row>
    <row r="265" spans="1:39" ht="15.75">
      <c r="A265" s="76"/>
      <c r="B265" s="76"/>
      <c r="C265" s="76"/>
      <c r="D265" s="76"/>
      <c r="E265" s="77"/>
      <c r="F265" s="76"/>
      <c r="G265" s="76"/>
      <c r="H265" s="76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</row>
    <row r="266" spans="1:39" ht="15.75">
      <c r="A266" s="76"/>
      <c r="B266" s="76"/>
      <c r="C266" s="76"/>
      <c r="D266" s="76"/>
      <c r="E266" s="77"/>
      <c r="F266" s="76"/>
      <c r="G266" s="76"/>
      <c r="H266" s="76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</row>
    <row r="267" spans="1:39" ht="15.75">
      <c r="A267" s="76"/>
      <c r="B267" s="76"/>
      <c r="C267" s="76"/>
      <c r="D267" s="76"/>
      <c r="E267" s="77"/>
      <c r="F267" s="76"/>
      <c r="G267" s="76"/>
      <c r="H267" s="76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</row>
    <row r="268" spans="1:39" ht="15.75">
      <c r="A268" s="76"/>
      <c r="B268" s="76"/>
      <c r="C268" s="76"/>
      <c r="D268" s="76"/>
      <c r="E268" s="77"/>
      <c r="F268" s="76"/>
      <c r="G268" s="76"/>
      <c r="H268" s="76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</row>
    <row r="269" spans="1:39" ht="15.75">
      <c r="A269" s="76"/>
      <c r="B269" s="76"/>
      <c r="C269" s="76"/>
      <c r="D269" s="76"/>
      <c r="E269" s="77"/>
      <c r="F269" s="76"/>
      <c r="G269" s="76"/>
      <c r="H269" s="76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</row>
    <row r="270" spans="1:39" ht="15.75">
      <c r="A270" s="76"/>
      <c r="B270" s="76"/>
      <c r="C270" s="76"/>
      <c r="D270" s="76"/>
      <c r="E270" s="77"/>
      <c r="F270" s="76"/>
      <c r="G270" s="76"/>
      <c r="H270" s="76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</row>
    <row r="271" spans="1:39" ht="15.75">
      <c r="A271" s="76"/>
      <c r="B271" s="76"/>
      <c r="C271" s="76"/>
      <c r="D271" s="76"/>
      <c r="E271" s="77"/>
      <c r="F271" s="76"/>
      <c r="G271" s="76"/>
      <c r="H271" s="76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</row>
    <row r="272" spans="1:39" ht="15.75">
      <c r="A272" s="76"/>
      <c r="B272" s="76"/>
      <c r="C272" s="76"/>
      <c r="D272" s="76"/>
      <c r="E272" s="77"/>
      <c r="F272" s="76"/>
      <c r="G272" s="76"/>
      <c r="H272" s="76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</row>
    <row r="273" spans="1:39" ht="15.75">
      <c r="A273" s="76"/>
      <c r="B273" s="76"/>
      <c r="C273" s="76"/>
      <c r="D273" s="76"/>
      <c r="E273" s="77"/>
      <c r="F273" s="76"/>
      <c r="G273" s="76"/>
      <c r="H273" s="76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</row>
    <row r="274" spans="1:39" ht="15.75">
      <c r="A274" s="76"/>
      <c r="B274" s="76"/>
      <c r="C274" s="76"/>
      <c r="D274" s="76"/>
      <c r="E274" s="77"/>
      <c r="F274" s="76"/>
      <c r="G274" s="76"/>
      <c r="H274" s="76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</row>
    <row r="275" spans="1:39" ht="15.75">
      <c r="A275" s="76"/>
      <c r="B275" s="76"/>
      <c r="C275" s="76"/>
      <c r="D275" s="76"/>
      <c r="E275" s="77"/>
      <c r="F275" s="76"/>
      <c r="G275" s="76"/>
      <c r="H275" s="76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</row>
    <row r="276" spans="1:39" ht="15.75">
      <c r="A276" s="76"/>
      <c r="B276" s="76"/>
      <c r="C276" s="76"/>
      <c r="D276" s="76"/>
      <c r="E276" s="77"/>
      <c r="F276" s="76"/>
      <c r="G276" s="76"/>
      <c r="H276" s="76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</row>
    <row r="277" spans="1:39" ht="15.75">
      <c r="A277" s="76"/>
      <c r="B277" s="76"/>
      <c r="C277" s="76"/>
      <c r="D277" s="76"/>
      <c r="E277" s="77"/>
      <c r="F277" s="76"/>
      <c r="G277" s="76"/>
      <c r="H277" s="76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</row>
    <row r="278" spans="1:39" ht="15.75">
      <c r="A278" s="76"/>
      <c r="B278" s="76"/>
      <c r="C278" s="76"/>
      <c r="D278" s="76"/>
      <c r="E278" s="77"/>
      <c r="F278" s="76"/>
      <c r="G278" s="76"/>
      <c r="H278" s="76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</row>
    <row r="279" spans="1:39" ht="15.75">
      <c r="A279" s="76"/>
      <c r="B279" s="76"/>
      <c r="C279" s="76"/>
      <c r="D279" s="76"/>
      <c r="E279" s="77"/>
      <c r="F279" s="76"/>
      <c r="G279" s="76"/>
      <c r="H279" s="76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</row>
    <row r="280" spans="1:39" ht="15.75">
      <c r="A280" s="76"/>
      <c r="B280" s="76"/>
      <c r="C280" s="76"/>
      <c r="D280" s="76"/>
      <c r="E280" s="77"/>
      <c r="F280" s="76"/>
      <c r="G280" s="76"/>
      <c r="H280" s="76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</row>
    <row r="281" spans="1:39" ht="15.75">
      <c r="A281" s="76"/>
      <c r="B281" s="76"/>
      <c r="C281" s="76"/>
      <c r="D281" s="76"/>
      <c r="E281" s="77"/>
      <c r="F281" s="76"/>
      <c r="G281" s="76"/>
      <c r="H281" s="76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</row>
    <row r="282" spans="1:39" ht="15.75">
      <c r="A282" s="76"/>
      <c r="B282" s="76"/>
      <c r="C282" s="76"/>
      <c r="D282" s="76"/>
      <c r="E282" s="77"/>
      <c r="F282" s="76"/>
      <c r="G282" s="76"/>
      <c r="H282" s="76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</row>
    <row r="283" spans="1:39" ht="15.75">
      <c r="A283" s="76"/>
      <c r="B283" s="76"/>
      <c r="C283" s="76"/>
      <c r="D283" s="76"/>
      <c r="E283" s="77"/>
      <c r="F283" s="76"/>
      <c r="G283" s="76"/>
      <c r="H283" s="76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</row>
    <row r="284" spans="1:39" ht="15.75">
      <c r="A284" s="76"/>
      <c r="B284" s="76"/>
      <c r="C284" s="76"/>
      <c r="D284" s="76"/>
      <c r="E284" s="77"/>
      <c r="F284" s="76"/>
      <c r="G284" s="76"/>
      <c r="H284" s="76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</row>
    <row r="285" spans="1:39" ht="15.75">
      <c r="A285" s="76"/>
      <c r="B285" s="76"/>
      <c r="C285" s="76"/>
      <c r="D285" s="76"/>
      <c r="E285" s="77"/>
      <c r="F285" s="76"/>
      <c r="G285" s="76"/>
      <c r="H285" s="76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</row>
    <row r="286" spans="1:39" ht="15.75">
      <c r="A286" s="76"/>
      <c r="B286" s="76"/>
      <c r="C286" s="76"/>
      <c r="D286" s="76"/>
      <c r="E286" s="77"/>
      <c r="F286" s="76"/>
      <c r="G286" s="76"/>
      <c r="H286" s="76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</row>
    <row r="287" spans="1:39" ht="15.75">
      <c r="A287" s="76"/>
      <c r="B287" s="76"/>
      <c r="C287" s="76"/>
      <c r="D287" s="76"/>
      <c r="E287" s="77"/>
      <c r="F287" s="76"/>
      <c r="G287" s="76"/>
      <c r="H287" s="76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</row>
    <row r="288" spans="1:39" ht="15.75">
      <c r="A288" s="76"/>
      <c r="B288" s="76"/>
      <c r="C288" s="76"/>
      <c r="D288" s="76"/>
      <c r="E288" s="77"/>
      <c r="F288" s="76"/>
      <c r="G288" s="76"/>
      <c r="H288" s="76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</row>
    <row r="289" spans="1:39" ht="15.75">
      <c r="A289" s="76"/>
      <c r="B289" s="76"/>
      <c r="C289" s="76"/>
      <c r="D289" s="76"/>
      <c r="E289" s="77"/>
      <c r="F289" s="76"/>
      <c r="G289" s="76"/>
      <c r="H289" s="76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</row>
    <row r="290" spans="1:39" ht="15.75">
      <c r="A290" s="76"/>
      <c r="B290" s="76"/>
      <c r="C290" s="76"/>
      <c r="D290" s="76"/>
      <c r="E290" s="77"/>
      <c r="F290" s="76"/>
      <c r="G290" s="76"/>
      <c r="H290" s="76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</row>
    <row r="291" spans="1:39" ht="15.75">
      <c r="A291" s="76"/>
      <c r="B291" s="76"/>
      <c r="C291" s="76"/>
      <c r="D291" s="76"/>
      <c r="E291" s="77"/>
      <c r="F291" s="76"/>
      <c r="G291" s="76"/>
      <c r="H291" s="76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</row>
    <row r="292" spans="1:39" ht="15.75">
      <c r="A292" s="76"/>
      <c r="B292" s="76"/>
      <c r="C292" s="76"/>
      <c r="D292" s="76"/>
      <c r="E292" s="77"/>
      <c r="F292" s="76"/>
      <c r="G292" s="76"/>
      <c r="H292" s="76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</row>
  </sheetData>
  <sheetProtection selectLockedCells="1"/>
  <mergeCells count="98">
    <mergeCell ref="F51:H51"/>
    <mergeCell ref="F52:G52"/>
    <mergeCell ref="A48:D48"/>
    <mergeCell ref="A47:D47"/>
    <mergeCell ref="E47:H47"/>
    <mergeCell ref="B40:B41"/>
    <mergeCell ref="C26:C27"/>
    <mergeCell ref="D26:D27"/>
    <mergeCell ref="E26:E27"/>
    <mergeCell ref="D34:D35"/>
    <mergeCell ref="E34:E35"/>
    <mergeCell ref="A24:A25"/>
    <mergeCell ref="A45:E45"/>
    <mergeCell ref="B30:B31"/>
    <mergeCell ref="C30:C31"/>
    <mergeCell ref="D30:D31"/>
    <mergeCell ref="E30:E31"/>
    <mergeCell ref="A30:A31"/>
    <mergeCell ref="A61:C61"/>
    <mergeCell ref="A44:E44"/>
    <mergeCell ref="A40:A41"/>
    <mergeCell ref="B26:B27"/>
    <mergeCell ref="C32:C33"/>
    <mergeCell ref="A38:A39"/>
    <mergeCell ref="B38:B39"/>
    <mergeCell ref="C38:C39"/>
    <mergeCell ref="D38:D39"/>
    <mergeCell ref="E38:E39"/>
    <mergeCell ref="F57:G57"/>
    <mergeCell ref="A22:A23"/>
    <mergeCell ref="B22:B23"/>
    <mergeCell ref="C40:C41"/>
    <mergeCell ref="E40:E41"/>
    <mergeCell ref="A36:E36"/>
    <mergeCell ref="D40:D41"/>
    <mergeCell ref="C34:C35"/>
    <mergeCell ref="C22:C23"/>
    <mergeCell ref="C24:C25"/>
    <mergeCell ref="A8:H8"/>
    <mergeCell ref="F6:H6"/>
    <mergeCell ref="D58:G58"/>
    <mergeCell ref="E42:E43"/>
    <mergeCell ref="C42:C43"/>
    <mergeCell ref="B42:B43"/>
    <mergeCell ref="D42:D43"/>
    <mergeCell ref="E24:E25"/>
    <mergeCell ref="F55:G55"/>
    <mergeCell ref="F56:G56"/>
    <mergeCell ref="A1:H2"/>
    <mergeCell ref="D9:D10"/>
    <mergeCell ref="A9:A10"/>
    <mergeCell ref="B9:B10"/>
    <mergeCell ref="C9:C10"/>
    <mergeCell ref="A18:E18"/>
    <mergeCell ref="A12:A13"/>
    <mergeCell ref="D14:D15"/>
    <mergeCell ref="F4:H4"/>
    <mergeCell ref="F5:H5"/>
    <mergeCell ref="A14:A15"/>
    <mergeCell ref="D32:D33"/>
    <mergeCell ref="E32:E33"/>
    <mergeCell ref="A34:A35"/>
    <mergeCell ref="B34:B35"/>
    <mergeCell ref="B24:B25"/>
    <mergeCell ref="E22:E23"/>
    <mergeCell ref="C14:C15"/>
    <mergeCell ref="D24:D25"/>
    <mergeCell ref="A26:A27"/>
    <mergeCell ref="D12:D13"/>
    <mergeCell ref="C12:C13"/>
    <mergeCell ref="A5:D5"/>
    <mergeCell ref="E14:E15"/>
    <mergeCell ref="A6:E6"/>
    <mergeCell ref="A16:A17"/>
    <mergeCell ref="B16:B17"/>
    <mergeCell ref="C16:C17"/>
    <mergeCell ref="D16:D17"/>
    <mergeCell ref="E16:E17"/>
    <mergeCell ref="A4:E4"/>
    <mergeCell ref="E12:E13"/>
    <mergeCell ref="B12:B13"/>
    <mergeCell ref="B14:B15"/>
    <mergeCell ref="F9:G9"/>
    <mergeCell ref="B28:B29"/>
    <mergeCell ref="A28:A29"/>
    <mergeCell ref="C28:C29"/>
    <mergeCell ref="D28:D29"/>
    <mergeCell ref="E28:E29"/>
    <mergeCell ref="A20:A21"/>
    <mergeCell ref="B20:B21"/>
    <mergeCell ref="C20:C21"/>
    <mergeCell ref="D20:D21"/>
    <mergeCell ref="E20:E21"/>
    <mergeCell ref="A46:F46"/>
    <mergeCell ref="D22:D23"/>
    <mergeCell ref="A42:A43"/>
    <mergeCell ref="A32:A33"/>
    <mergeCell ref="B32:B33"/>
  </mergeCells>
  <printOptions horizontalCentered="1"/>
  <pageMargins left="0.5905511811023623" right="0.5905511811023623" top="1.5748031496062993" bottom="0.7874015748031497" header="0.1968503937007874" footer="0.1968503937007874"/>
  <pageSetup fitToHeight="5" horizontalDpi="300" verticalDpi="300" orientation="portrait" paperSize="9" scale="74" r:id="rId5"/>
  <drawing r:id="rId4"/>
  <legacyDrawing r:id="rId3"/>
  <oleObjects>
    <oleObject progId="PBrush" shapeId="206033" r:id="rId1"/>
    <oleObject progId="PBrush" shapeId="21190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Prref.Mun. de Sobradinho</dc:creator>
  <cp:keywords/>
  <dc:description/>
  <cp:lastModifiedBy>Engenharia</cp:lastModifiedBy>
  <cp:lastPrinted>2017-02-15T12:58:24Z</cp:lastPrinted>
  <dcterms:created xsi:type="dcterms:W3CDTF">2002-08-16T17:07:19Z</dcterms:created>
  <dcterms:modified xsi:type="dcterms:W3CDTF">2017-02-16T12:28:19Z</dcterms:modified>
  <cp:category/>
  <cp:version/>
  <cp:contentType/>
  <cp:contentStatus/>
</cp:coreProperties>
</file>